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5480" windowHeight="11640"/>
  </bookViews>
  <sheets>
    <sheet name="Приложение 1" sheetId="1" r:id="rId1"/>
    <sheet name="Лист2" sheetId="2" r:id="rId2"/>
    <sheet name="Лист3" sheetId="3" r:id="rId3"/>
  </sheets>
  <definedNames>
    <definedName name="_xlnm.Print_Titles" localSheetId="0">'Приложение 1'!$C:$C</definedName>
    <definedName name="_xlnm.Print_Area" localSheetId="0">'Приложение 1'!$A$1:$Q$117</definedName>
  </definedNames>
  <calcPr calcId="145621" refMode="R1C1"/>
</workbook>
</file>

<file path=xl/calcChain.xml><?xml version="1.0" encoding="utf-8"?>
<calcChain xmlns="http://schemas.openxmlformats.org/spreadsheetml/2006/main">
  <c r="T10" i="1" l="1"/>
  <c r="U8" i="1"/>
  <c r="U10" i="1"/>
  <c r="U12" i="1"/>
  <c r="U15" i="1"/>
  <c r="U17" i="1"/>
  <c r="U19" i="1"/>
  <c r="T19" i="1"/>
  <c r="T42" i="1"/>
  <c r="T26" i="1"/>
  <c r="U83" i="1"/>
  <c r="U84" i="1"/>
  <c r="U85" i="1"/>
  <c r="U86" i="1"/>
  <c r="U87" i="1"/>
  <c r="U88" i="1"/>
  <c r="U89" i="1"/>
  <c r="U90" i="1"/>
  <c r="U91" i="1"/>
  <c r="U92" i="1"/>
  <c r="U79" i="1"/>
  <c r="U76" i="1"/>
  <c r="U72" i="1"/>
  <c r="U73" i="1"/>
  <c r="U74" i="1"/>
  <c r="U75" i="1"/>
  <c r="U71" i="1"/>
  <c r="U68" i="1"/>
  <c r="U67" i="1"/>
  <c r="U65" i="1"/>
  <c r="U64" i="1"/>
  <c r="U62" i="1"/>
  <c r="U61" i="1"/>
  <c r="U60" i="1"/>
  <c r="U58" i="1"/>
  <c r="U57" i="1"/>
  <c r="U56" i="1"/>
  <c r="U54" i="1"/>
  <c r="U53" i="1"/>
  <c r="U52" i="1"/>
  <c r="U50" i="1"/>
  <c r="U49" i="1"/>
  <c r="U48" i="1"/>
  <c r="U46" i="1"/>
  <c r="U45" i="1"/>
  <c r="U44" i="1"/>
  <c r="U42" i="1"/>
  <c r="U41" i="1"/>
  <c r="U40" i="1"/>
  <c r="U38" i="1"/>
  <c r="U37" i="1"/>
  <c r="U35" i="1"/>
  <c r="U34" i="1"/>
  <c r="U33" i="1"/>
  <c r="U31" i="1"/>
  <c r="U30" i="1"/>
  <c r="U29" i="1"/>
  <c r="U27" i="1"/>
  <c r="U26" i="1"/>
  <c r="U25" i="1"/>
  <c r="U23" i="1"/>
  <c r="U22" i="1"/>
  <c r="U21" i="1"/>
  <c r="U18" i="1"/>
  <c r="U16" i="1"/>
  <c r="U14" i="1"/>
  <c r="U11" i="1"/>
  <c r="U9" i="1"/>
  <c r="U7" i="1"/>
  <c r="U6" i="1"/>
  <c r="R115" i="1" l="1"/>
  <c r="R114" i="1"/>
  <c r="R111" i="1"/>
  <c r="S111" i="1"/>
  <c r="R112" i="1"/>
  <c r="S112" i="1"/>
  <c r="S113" i="1"/>
  <c r="R113" i="1"/>
  <c r="S105" i="1"/>
  <c r="R105" i="1"/>
  <c r="R107" i="1"/>
  <c r="S107" i="1"/>
  <c r="R108" i="1"/>
  <c r="S108" i="1"/>
  <c r="R109" i="1"/>
  <c r="S109" i="1"/>
  <c r="R110" i="1"/>
  <c r="S110" i="1"/>
  <c r="S106" i="1"/>
  <c r="R106" i="1"/>
  <c r="S104" i="1"/>
  <c r="R104" i="1"/>
  <c r="S103" i="1"/>
  <c r="R103" i="1"/>
  <c r="S101" i="1"/>
  <c r="R101" i="1"/>
  <c r="S99" i="1"/>
  <c r="R99" i="1"/>
  <c r="S102" i="1"/>
  <c r="R102" i="1"/>
  <c r="S100" i="1"/>
  <c r="R100" i="1"/>
  <c r="S98" i="1"/>
  <c r="R98" i="1"/>
  <c r="S97" i="1"/>
  <c r="R97" i="1"/>
  <c r="S95" i="1"/>
  <c r="R95" i="1"/>
  <c r="S91" i="1"/>
  <c r="R91" i="1"/>
  <c r="S90" i="1"/>
  <c r="R90" i="1"/>
  <c r="R88" i="1"/>
  <c r="R87" i="1"/>
  <c r="S86" i="1"/>
  <c r="R86" i="1"/>
  <c r="S85" i="1"/>
  <c r="R85" i="1"/>
  <c r="R84" i="1"/>
  <c r="S83" i="1"/>
  <c r="R83" i="1"/>
  <c r="R80" i="1"/>
  <c r="S80" i="1"/>
  <c r="S79" i="1"/>
  <c r="R79" i="1"/>
  <c r="R72" i="1"/>
  <c r="S72" i="1"/>
  <c r="R73" i="1"/>
  <c r="S73" i="1"/>
  <c r="R74" i="1"/>
  <c r="S74" i="1"/>
  <c r="R75" i="1"/>
  <c r="S75" i="1"/>
  <c r="R76" i="1"/>
  <c r="S76" i="1"/>
  <c r="S71" i="1"/>
  <c r="R71" i="1"/>
  <c r="S68" i="1"/>
  <c r="R68" i="1"/>
  <c r="S67" i="1"/>
  <c r="R67" i="1"/>
  <c r="S65" i="1"/>
  <c r="R65" i="1"/>
  <c r="S64" i="1"/>
  <c r="R64" i="1"/>
  <c r="R61" i="1"/>
  <c r="S62" i="1"/>
  <c r="S61" i="1"/>
  <c r="S60" i="1"/>
  <c r="R62" i="1"/>
  <c r="R60" i="1"/>
  <c r="R58" i="1"/>
  <c r="R57" i="1"/>
  <c r="R56" i="1"/>
  <c r="S54" i="1"/>
  <c r="R54" i="1"/>
  <c r="S53" i="1"/>
  <c r="R53" i="1"/>
  <c r="S52" i="1"/>
  <c r="R52" i="1"/>
  <c r="R48" i="1"/>
  <c r="S50" i="1"/>
  <c r="R50" i="1"/>
  <c r="S49" i="1"/>
  <c r="R49" i="1"/>
  <c r="S48" i="1"/>
  <c r="S46" i="1"/>
  <c r="R46" i="1"/>
  <c r="S45" i="1"/>
  <c r="R45" i="1"/>
  <c r="S44" i="1"/>
  <c r="R44" i="1"/>
  <c r="S42" i="1"/>
  <c r="R42" i="1"/>
  <c r="S41" i="1"/>
  <c r="R41" i="1"/>
  <c r="S40" i="1"/>
  <c r="R40" i="1"/>
  <c r="R22" i="1"/>
  <c r="R25" i="1"/>
  <c r="R26" i="1"/>
  <c r="R29" i="1"/>
  <c r="R30" i="1"/>
  <c r="S38" i="1"/>
  <c r="R38" i="1"/>
  <c r="S37" i="1"/>
  <c r="R37" i="1"/>
  <c r="S35" i="1"/>
  <c r="R35" i="1"/>
  <c r="S34" i="1"/>
  <c r="R34" i="1"/>
  <c r="S33" i="1"/>
  <c r="R33" i="1"/>
  <c r="S31" i="1"/>
  <c r="R31" i="1"/>
  <c r="S30" i="1"/>
  <c r="S29" i="1"/>
  <c r="S26" i="1"/>
  <c r="S25" i="1"/>
  <c r="S27" i="1"/>
  <c r="R27" i="1"/>
  <c r="S23" i="1"/>
  <c r="R23" i="1"/>
  <c r="S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11" i="1"/>
  <c r="R11" i="1"/>
  <c r="S10" i="1"/>
  <c r="R10" i="1"/>
  <c r="S9" i="1"/>
  <c r="R9" i="1"/>
  <c r="S8" i="1"/>
  <c r="R8" i="1"/>
  <c r="S7" i="1"/>
  <c r="S6" i="1"/>
  <c r="R7" i="1"/>
  <c r="R6" i="1"/>
  <c r="T6" i="1" l="1"/>
  <c r="AA6" i="1"/>
  <c r="T7" i="1"/>
  <c r="AA7" i="1"/>
  <c r="T8" i="1"/>
  <c r="AA8" i="1"/>
  <c r="T9" i="1"/>
  <c r="AA9" i="1"/>
  <c r="AA10" i="1"/>
  <c r="T11" i="1"/>
  <c r="AA11" i="1"/>
  <c r="T12" i="1"/>
  <c r="AA12" i="1"/>
  <c r="T14" i="1"/>
  <c r="AA14" i="1"/>
  <c r="T15" i="1"/>
  <c r="AA15" i="1"/>
  <c r="T16" i="1"/>
  <c r="AA16" i="1"/>
  <c r="T17" i="1"/>
  <c r="AA17" i="1"/>
  <c r="T18" i="1"/>
  <c r="AA18" i="1"/>
  <c r="AA19" i="1"/>
  <c r="T21" i="1"/>
  <c r="AA21" i="1"/>
  <c r="T22" i="1"/>
  <c r="AA22" i="1"/>
  <c r="T23" i="1"/>
  <c r="AA23" i="1"/>
  <c r="T25" i="1"/>
  <c r="AA25" i="1"/>
  <c r="AA26" i="1"/>
  <c r="T27" i="1"/>
  <c r="AA27" i="1"/>
  <c r="T29" i="1"/>
  <c r="AA29" i="1"/>
  <c r="T30" i="1"/>
  <c r="AA30" i="1"/>
  <c r="T31" i="1"/>
  <c r="AA31" i="1"/>
  <c r="T33" i="1"/>
  <c r="AA33" i="1"/>
  <c r="T34" i="1"/>
  <c r="AA34" i="1"/>
  <c r="T35" i="1"/>
  <c r="AA35" i="1"/>
  <c r="T37" i="1"/>
  <c r="AA37" i="1"/>
  <c r="T38" i="1"/>
  <c r="AA38" i="1"/>
  <c r="T40" i="1"/>
  <c r="AA40" i="1"/>
  <c r="T41" i="1"/>
  <c r="AA41" i="1"/>
  <c r="AA42" i="1"/>
  <c r="T44" i="1"/>
  <c r="AA44" i="1"/>
  <c r="T45" i="1"/>
  <c r="AA45" i="1"/>
  <c r="T46" i="1"/>
  <c r="AA46" i="1"/>
  <c r="T48" i="1"/>
  <c r="AA48" i="1"/>
  <c r="T49" i="1"/>
  <c r="AA49" i="1"/>
  <c r="T50" i="1"/>
  <c r="AA50" i="1"/>
  <c r="T52" i="1"/>
  <c r="AA52" i="1"/>
  <c r="T53" i="1"/>
  <c r="AA53" i="1"/>
  <c r="T54" i="1"/>
  <c r="AA54" i="1"/>
  <c r="T56" i="1"/>
  <c r="AA56" i="1"/>
  <c r="T57" i="1"/>
  <c r="AA57" i="1"/>
  <c r="T58" i="1"/>
  <c r="AA58" i="1"/>
  <c r="T60" i="1"/>
  <c r="AA60" i="1"/>
  <c r="T61" i="1"/>
  <c r="AA61" i="1"/>
  <c r="T62" i="1"/>
  <c r="AA62" i="1"/>
  <c r="T64" i="1"/>
  <c r="AA64" i="1"/>
  <c r="T65" i="1"/>
  <c r="AA65" i="1"/>
  <c r="T67" i="1"/>
  <c r="AA67" i="1"/>
  <c r="T68" i="1"/>
  <c r="AA68" i="1"/>
  <c r="T71" i="1"/>
  <c r="AA71" i="1"/>
  <c r="T72" i="1"/>
  <c r="AA72" i="1"/>
  <c r="T73" i="1"/>
  <c r="AA73" i="1"/>
  <c r="T74" i="1"/>
  <c r="AA74" i="1"/>
  <c r="T75" i="1"/>
  <c r="AA75" i="1"/>
  <c r="T76" i="1"/>
  <c r="AA76" i="1"/>
  <c r="T79" i="1"/>
  <c r="AA79" i="1"/>
  <c r="T80" i="1"/>
  <c r="AA80" i="1"/>
  <c r="T83" i="1"/>
  <c r="AA83" i="1"/>
  <c r="T84" i="1"/>
  <c r="AA84" i="1"/>
  <c r="T85" i="1"/>
  <c r="AA85" i="1"/>
  <c r="T86" i="1"/>
  <c r="AA86" i="1"/>
  <c r="T87" i="1"/>
  <c r="AA87" i="1"/>
  <c r="T88" i="1"/>
  <c r="AA88" i="1"/>
  <c r="T90" i="1"/>
  <c r="AA90" i="1"/>
  <c r="T91" i="1"/>
  <c r="AA91" i="1"/>
  <c r="T92" i="1"/>
  <c r="AA92" i="1"/>
  <c r="T94" i="1"/>
  <c r="AA94" i="1"/>
  <c r="T95" i="1"/>
  <c r="AA95" i="1"/>
  <c r="T97" i="1"/>
  <c r="AA97" i="1"/>
  <c r="T98" i="1"/>
  <c r="AA98" i="1"/>
  <c r="T99" i="1"/>
  <c r="AA99" i="1"/>
  <c r="T100" i="1"/>
  <c r="AA100" i="1"/>
  <c r="T101" i="1"/>
  <c r="AA101" i="1"/>
  <c r="T102" i="1"/>
  <c r="AA102" i="1"/>
  <c r="T103" i="1"/>
  <c r="AA103" i="1"/>
  <c r="T104" i="1"/>
  <c r="AA104" i="1"/>
  <c r="T105" i="1"/>
  <c r="AA105" i="1"/>
  <c r="T106" i="1"/>
  <c r="AA106" i="1"/>
  <c r="T107" i="1"/>
  <c r="AA107" i="1"/>
  <c r="T108" i="1"/>
  <c r="AA108" i="1"/>
  <c r="T109" i="1"/>
  <c r="AA109" i="1"/>
  <c r="T110" i="1"/>
  <c r="AA110" i="1"/>
  <c r="T111" i="1"/>
  <c r="AA111" i="1"/>
  <c r="T112" i="1"/>
  <c r="AA112" i="1"/>
  <c r="T113" i="1"/>
  <c r="AA113" i="1"/>
  <c r="T114" i="1"/>
  <c r="AA114" i="1"/>
  <c r="T115" i="1"/>
  <c r="AA115" i="1"/>
</calcChain>
</file>

<file path=xl/comments1.xml><?xml version="1.0" encoding="utf-8"?>
<comments xmlns="http://schemas.openxmlformats.org/spreadsheetml/2006/main">
  <authors>
    <author>User</author>
  </authors>
  <commentList>
    <comment ref="I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уменьшается в основном за счет миграционного оттока населения.
</t>
        </r>
      </text>
    </comment>
    <comment ref="J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уменьшилась на 1.4%. по сравнению с 2012годом. в основном за счет миграционного оттока населения.
</t>
        </r>
      </text>
    </comment>
    <comment ref="I7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Уменьшение числа занятых в экономике произошло в основном за счет закрытия двух сельскохозяйственных предприятий ООО «Агро». ООО «Анцирского». и финансового кризиса на промышленных предприятиях Канского района:  ЗАО «Разрез Канский». ОАО «Филим</t>
        </r>
      </text>
    </comment>
    <comment ref="J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 2012г.. и планируемым показателем связано с миграционным оттоком населения. закрытия производств.
</t>
        </r>
      </text>
    </comment>
    <comment ref="I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уровня безработицы в 2012 году  достигнуто за счет реализации мероприятий ведомственной целевой Программы содействия занятости населения
</t>
        </r>
      </text>
    </comment>
    <comment ref="J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 программ в сфере занятости населения позволила снизить  уровень официально зарегистрированной безработицы на 0.5 процентных пункта.
</t>
        </r>
      </text>
    </comment>
    <comment ref="J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Увеличилась на 14%. счет увеличения заработной платы работником бюджетной сферы
</t>
        </r>
      </text>
    </comment>
    <comment ref="J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Увеличилась на 14%. счет увеличения заработной платы работником бюджетной сферы
</t>
        </r>
      </text>
    </comment>
    <comment ref="J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Увеличились на 14%. счет увеличения заработной платы работником бюджетной сферы
</t>
        </r>
      </text>
    </comment>
    <comment ref="I1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I1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J1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Выше на 39% к уровню 2012г.. выше на 26% к плану на 2013г. за счет получения высокого урожая зерновых
</t>
        </r>
      </text>
    </comment>
    <comment ref="I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Ниже на 14.5% к 2012г.. ниже на 15% к плану. За счет снижения производства молока в общественном сектор на 1911 тн. в частном секторе  на 303 тн. Из-за потери поголовья в частном секторе на 210гол. снижено производство мяса. а также за счет уме</t>
        </r>
      </text>
    </comment>
    <comment ref="J2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56,78%, за счет уменьшения заготовки древесины
</t>
        </r>
      </text>
    </comment>
    <comment ref="J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уменьшения заготовки древесины
</t>
        </r>
      </text>
    </comment>
    <comment ref="H2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кр. И ср.- 390421,6 тыс. руб. + досчет по МП 80368,8
</t>
        </r>
      </text>
    </comment>
    <comment ref="I2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кр. И ср.- 419793 тыс. руб. + досчет по МП _x000D_
</t>
        </r>
      </text>
    </comment>
    <comment ref="J2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данным ст-ки по кр. и ср.-491342,3тыс. руб.+ досчет по МП
</t>
        </r>
      </text>
    </comment>
    <comment ref="J2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увеличился  на 38.74%. за счет появления новых малых и средних предприятий
</t>
        </r>
      </text>
    </comment>
    <comment ref="I2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снижения объемов отгруженной продукции по добычи полезных ископаемых: угля - на 26.67% за счет низкого спроса на продукцию. ГПС - на 34.84% за счет смены собственника.
</t>
        </r>
      </text>
    </comment>
    <comment ref="J2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уменьшился на 29.9%. за счет уменьшения добычи полезных ископаемых ЗАО Разрез Канский и ООО ГМЗ УС-604
</t>
        </r>
      </text>
    </comment>
    <comment ref="I3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снижения объемов отгруженной продукции по добычи полезных ископаемых: угля - на 26.67% за счет низкого спроса на продукцию. ГПС - на 34.84% за счет смены собственника.
</t>
        </r>
      </text>
    </comment>
    <comment ref="I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основном за счет уменьшения добычи угля  на 36.1%. ГМС на 3.8%
</t>
        </r>
      </text>
    </comment>
    <comment ref="J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уменьшился за счет низкого спроса на продукцию
</t>
        </r>
      </text>
    </comment>
    <comment ref="I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J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51,03%, за счет уменьшения добычи угля предприятием ЗАО Разрез Канский на 37,4%, по причине отсутствия спроса на продукцию
</t>
        </r>
      </text>
    </comment>
    <comment ref="I3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I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J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Из-за низкого спроса на производимую продукцию
</t>
        </r>
      </text>
    </comment>
    <comment ref="I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J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51.03%. за счет уменьшения добычи угля предприятием ЗАО Разрез Канский на 37.4%. по причине отсутствия спроса на продукцию
</t>
        </r>
      </text>
    </comment>
    <comment ref="I3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J3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Из-за низкого спроса на производимую продукцию
</t>
        </r>
      </text>
    </comment>
    <comment ref="I4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2012 году объем отгруженной продукции уменьшился на 34.84% за счет низкого спроса на продукцию и смены собственника. С 01.10.2012г. ликвидировано подразделение УС-604 г.Зеленогорск и появление нового предприятия ООО УС-604 с. Филимоново 
</t>
        </r>
      </text>
    </comment>
    <comment ref="J4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Новое предприятие ООО УС-604 с 01.01.2013г. отнесено к МП. 
</t>
        </r>
      </text>
    </comment>
    <comment ref="I4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2012 году объем отгруженной продукции уменьшился на 34.84% за счет низкого спроса на продукцию и смены собственника. С 01.10.2012г. ликвидировано подразделение УС-604 г.Зеленогорск и появление нового предприятия ООО УС-604 с. Филимоново 
</t>
        </r>
      </text>
    </comment>
    <comment ref="J4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счет отгрузки запасов и товаров несобственного производства
</t>
        </r>
      </text>
    </comment>
    <comment ref="I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Добыто ГПС на 3.8% меньше по сравнению с прошлым годом. Из-за низкого спроса на продукцию. образовались остатки которые планируется реализовать в 2013 году.
</t>
        </r>
      </text>
    </comment>
    <comment ref="J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 01.01.2013г. перешло в малые, на УСН. Если не продлят договора на аренду участков, где происходит добыча ГПС, предприятие прекратит существовать с 2016г.
</t>
        </r>
      </text>
    </comment>
    <comment ref="H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 досчетом по МП, по ОКВЭДу DD. 
</t>
        </r>
      </text>
    </comment>
    <comment ref="I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 досчетом по МП, по ОКВЭДу DD. 
</t>
        </r>
      </text>
    </comment>
    <comment ref="J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в 2 раза. за счет появления нового среднего  предприятия ООО ФМКК. появления новых МП по ОКВЭД DD-ООО Сиблес; DJ-ООО Комстройэкспоцентр
</t>
        </r>
      </text>
    </comment>
    <comment ref="I48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2012 году предприятие ОАО ФМКК работало на давальческом сырье. оказано услуг по переработке на сумму 37626.12 тыс. руб. (21% от суммы отгруженной продукции), и цена реализации увеличена занчительно пос равнению с ценами реализации 2011года. В</t>
        </r>
      </text>
    </comment>
    <comment ref="J4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 22.03.13г. ОАО ФМКК, с 22.03.2013г. новое среднее предприятие ООО ФМКК
</t>
        </r>
      </text>
    </comment>
    <comment ref="I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несмотри на тяжелое положение предприятия ОАО ФМКК объем отгруженной продукции увеличился в 2 раза.
</t>
        </r>
      </text>
    </comment>
    <comment ref="J4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увеличения производства  и ассотримента выпускаемой продукции новым предприятием ООО ФМКК
</t>
        </r>
      </text>
    </comment>
    <comment ref="I5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предприятие ОАО ФМКК работало в 2012 году на давальческом сырье, по причине тяжелого финансового положения.
</t>
        </r>
      </text>
    </comment>
    <comment ref="J5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новое предприятие ООО ФМКК, начало работать стабильно, перешло к концу года на производство продукции из собственного сырья.
</t>
        </r>
      </text>
    </comment>
    <comment ref="H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досчет по одному малому предприятию ООО Массив
</t>
        </r>
      </text>
    </comment>
    <comment ref="I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досчет поодному малому предприятию: ООО Массив.
</t>
        </r>
      </text>
    </comment>
    <comment ref="J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на 98%. за счет увеличения  производства пиломатериалов и погонажных изделий. Увеличилось благодаря появлению еще одного малого предприятия по переработке древесины  ООО Сиблес
</t>
        </r>
      </text>
    </comment>
    <comment ref="J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благодаря появлению еще одного малого предприятия по переработке древесины  ООО Сиблес
</t>
        </r>
      </text>
    </comment>
    <comment ref="J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досчет новое МП ООО Комстройэкспоцентр
</t>
        </r>
      </text>
    </comment>
    <comment ref="J5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Малое предприятие ООО Комстройэкспоцентр
</t>
        </r>
      </text>
    </comment>
    <comment ref="F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Сумма 57210 тыс. руб. с досчетом предприятий ЖКХ, которые перешли с 2009г. в разряд малых предприятий._x000D_
по крупным и средним: 14805,2 тыс. руб._x000D_
по предприятиям ЖКХ: 42404,8 тыс. руб.
</t>
        </r>
      </text>
    </comment>
    <comment ref="H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- 2999,2тыс. Руб и досчет по МП - 65657,8 тыс. руб.
</t>
        </r>
      </text>
    </comment>
    <comment ref="I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569,60 тыс. руб. и досчет по МП-71695,1тыс. Руб._x000D_
</t>
        </r>
      </text>
    </comment>
    <comment ref="I6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более теплая зима посравнению с зимой 2011года.
</t>
        </r>
      </text>
    </comment>
    <comment ref="J6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уменьшения потребителей. перехода на электрокотлы и установки счетчиков
</t>
        </r>
      </text>
    </comment>
    <comment ref="H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- 2999,2тыс. Руб и досчет по МП - 65657,8 тыс. руб.
</t>
        </r>
      </text>
    </comment>
    <comment ref="I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569,60 тыс. руб. и досчет по МП-71695,1тыс. Руб._x000D_
</t>
        </r>
      </text>
    </comment>
    <comment ref="J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ст-ки - 0, досчет по МП.
</t>
        </r>
      </text>
    </comment>
    <comment ref="J6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64.9% (к плану 2013г.) в связи с дополнительным выделением денежных средствна содержание и ремонт региональной сети автомобильных дорог
</t>
        </r>
      </text>
    </comment>
    <comment ref="I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33% по сравнению с 2011г.. по причине плохих погодных условий (засухи)
</t>
        </r>
      </text>
    </comment>
    <comment ref="J7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на 77.3% по сравнению с 2012г..  увеличилось на 14.87% к плану 2013г.. благодаря хорошим погодным условиям и увеличения площади посевных площадей на 5.5% по сранению с прошлым годом. получен хороший урожай зерна
</t>
        </r>
      </text>
    </comment>
    <comment ref="I7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8% по сравнению с 2011г.. по причине плохих погодных условий (засухи)
</t>
        </r>
      </text>
    </comment>
    <comment ref="J72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Ниже на 3.76% предыдущего года. ниже на 14% к плану на 2013г.. так как производством картофеля в районе в основном занято население. От общего производства картофеля на частный сектор приходится 98.7%. население в сельской местности сокращается</t>
        </r>
      </text>
    </comment>
    <comment ref="I7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7% по сравнению с 2011г.. по причине плохих погодных условий (засухи)
</t>
        </r>
      </text>
    </comment>
    <comment ref="J7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Ниже на 6.4% предыдущего года. ниже на 12.9% к плану на 2013г.. так как производством овощей в районе в основном занято население. От общего производства картофеля на частный сектор приходится 98.7%. население в сельской местности сокращается
</t>
        </r>
      </text>
    </comment>
    <comment ref="J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На 3.6% ниже п 2012г..  на 1.7% ниже плана. по причине  уменьшения поголовья скота и птицы.
</t>
        </r>
      </text>
    </comment>
    <comment ref="I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Средний надой молока на 1 фуражную корову в сельскохозяйственных организациях  сложился выше краевого уровня 
</t>
        </r>
      </text>
    </comment>
    <comment ref="J75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На 3.46 % ниже предыдущего года. по причине согращения поголовье животных. В 2013г. продуктивность на  1 корову в общественном секторе ниже на 322 кг. сказалась скудная зимовка в 2012 году. На 1.28 % выше плановых показателей. т.к.  продуктивно</t>
        </r>
      </text>
    </comment>
    <comment ref="J76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На 2.2 % ниже предыдущего года.на ЗАО "Канская п/ф" поголовье кур- несушек сокращено на 600 голов. на 8.8 % выше плановых показателей. т.к.  продуктивность на  1курицу - несушку на ЗАО "Канская П/Ф"в 2013 году -225 штук . в 2010 году продуктивн</t>
        </r>
      </text>
    </comment>
    <comment ref="I7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36.1% связано с низким спросам на продукции. отсутствием потребителей
</t>
        </r>
      </text>
    </comment>
    <comment ref="J7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 на 37.4% к 2012г..  на 56.8% к плану. связано с низким спросам на продукции. отсутствием потребителей.
</t>
        </r>
      </text>
    </comment>
    <comment ref="J8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42.8% к 2012г.. на 51.1% к плану. связано с уменьшением дорожных работ.
</t>
        </r>
      </text>
    </comment>
    <comment ref="J8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Ниже на 20.1% к уровню 2012г.. за счет реализации  молодняка в живом весе 93голов ЗАО Арефьевским. Выше плана на 22.9%. за счет реализации  животных в живом весе.
</t>
        </r>
      </text>
    </comment>
    <comment ref="J8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53.6% к 2012г..  за счет увеличения  спроса и увеличения рынка сбыта.
</t>
        </r>
      </text>
    </comment>
    <comment ref="I8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уменишились по сравнению с 2011годом на 15.5%. за счет малого сбора зерновых культур.
</t>
        </r>
      </text>
    </comment>
    <comment ref="J8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29.9% к 2012г.. и к плану 2013г. на 49.2% .  за счет закрытия пекарни ОАО Новотаежное. уменьшения выпечки хлеба в хозяйствах.
</t>
        </r>
      </text>
    </comment>
    <comment ref="I8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низкого сбора урожая зерновых.
</t>
        </r>
      </text>
    </comment>
    <comment ref="J8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37.3%. за счет сбора хорошего урожая зерновых в 2013г. Уменьшилось к плану 9.6%. за счет уменьшения выпечки хлеба в хозяйствах.
</t>
        </r>
      </text>
    </comment>
    <comment ref="I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тяжелое финансовое положение. работа на давальческом сырье.
</t>
        </r>
      </text>
    </comment>
    <comment ref="J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8.3% к 2012г.. за счет закрытия ОАО ФМКК и появление нового предприятия ООО ФМКК
</t>
        </r>
      </text>
    </comment>
    <comment ref="I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тяжелое финансовое положение. работа на давальческом сырье.
</t>
        </r>
      </text>
    </comment>
    <comment ref="J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24.5% к 2012г.. за счет закрытия ОАО ФМКК и появление нового предприятия ООО ФМКК
</t>
        </r>
      </text>
    </comment>
    <comment ref="I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объемов производства по причине банкротства ООО "Кансквуд" в 2010г. и образования нового предприятия ООО "Массив"
</t>
        </r>
      </text>
    </comment>
    <comment ref="J90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Увеличилось в 2013г. в 2 раза за счет расширения аасортимента выпускаемой продукции новым предприятием  ООО Сиблес. По сравнению с планом на 2013г. меньше на 56.4%. планировалось производство по ликвидированному крупному предприятию ООО Канскву</t>
        </r>
      </text>
    </comment>
    <comment ref="J9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Уменьшилось на 22.2%. за счет производства пиломатериалов высокого качества пользующихся спросом. По сравнению с планом на 2013г. меньше на 99.9%. планировалось производство по ликвидированному крупному предприятию ООО Кансквуд. 
</t>
        </r>
      </text>
    </comment>
    <comment ref="I9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Более теплая зима по сравнению с зимой 2011года
</t>
        </r>
      </text>
    </comment>
    <comment ref="J9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44.4% к 2012г.. к плану на 39.2%. за счет уменьшения потребителей. перехода на электрокотлы и установки счетчиков
</t>
        </r>
      </text>
    </comment>
    <comment ref="I97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Снижение объемов заготовки древесины в 2011-2012гг. по причине приостановления производственной деятельности с 17.11.2010г. предприятия по заготовке и вывозке древесины КГАУ «Красноярсклес» (большая кредиторская и дебиторская задолженность). пр</t>
        </r>
      </text>
    </comment>
    <comment ref="J97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Снижение объемов заготовки древесины в 2011-2013гг. по причине приостановления производственной деятельности с 17.11.2010г. предприятия по заготовке и вывозке древесины КГАУ «Красноярсклес» (большая кредиторская и дебиторская задолженность). пр</t>
        </r>
      </text>
    </comment>
    <comment ref="G102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капмтал за счет всех источников финансирования включены инвестиции по крупным и средним организациям (134853,0 тыс.руб.); инвестиции по субъектам малого предпринимательства(1660,0 тыс.руб.) и инвестиции на сроитель</t>
        </r>
      </text>
    </comment>
    <comment ref="H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общий объем инвстиций включены инвестиции по видам деятельности (487456 тыс. руб.), инвестиции по малому предпринимательству (12063 тыс. руб.) и инвестиции по индивидуальному жилищному строительству (43806 тыс.руб.)
</t>
        </r>
      </text>
    </comment>
    <comment ref="I102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капитал за счет всех источников финансирования включены инвестиции по видам деятельности (941439,0 тыс.руб.); инвестиции по малому предпринимательству (4772,1 тыс. руб.) и инвестиции на строительство индивидуальног</t>
        </r>
      </text>
    </comment>
    <comment ref="J102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капитал за счет всех источников финансирования включены инвестиции по видам деятельности (826659,0 тыс.руб.); инвестиции по малому предпринимательству (9683,11 тыс. руб.) и инвестиции на строительство индивидуально</t>
        </r>
      </text>
    </comment>
    <comment ref="L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Значительное увеличение объема инвестиций в 2014 году вызвано использованием инвестиций по стороительству автодороги "Южный обход г.Канска" по ФЦП "Модернизация транспортной системы России (2010-2015годы) в объеме 1000000,0 тыс. руб.
</t>
        </r>
      </text>
    </comment>
    <comment ref="O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увеличение объема инвестиций в 2015 гогду вызвано использованием инвестиций по строительству автодороги "Южный обход г.Канска" по ФЦП "Модернизация транспортной системы России (2010-2015годы) в объеме 2236638,0 тыс.руб.
</t>
        </r>
      </text>
    </comment>
    <comment ref="V10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снижение объема инвестиций по сравнению с прошлым годом объяснимо отсутствием крупных инвестиционных проектов и планируемым  завершением строительства автодороги "Южный обход г.Канска" в 2015 году
</t>
        </r>
      </text>
    </comment>
    <comment ref="I10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строительства жилья с каждым годом связано с низкой платежеспособностью жителей Канского района. В 2012 году введено меньше на 25 жилых домов. по сравнению с уровнем 2011года (в 2012 году введено всего 10 домов) 
</t>
        </r>
      </text>
    </comment>
    <comment ref="J10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введено 19 домов в 2 раза больше чем в 2012году. за счет  материнского капитала и кредитов. меньше от плана 2013г. на 44.4%. по причине низкой платежеспособности населения.
</t>
        </r>
      </text>
    </comment>
    <comment ref="I10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строительства жилья с каждым годом связано с низкой платежеспособностью жителей Канского района.
</t>
        </r>
      </text>
    </comment>
    <comment ref="J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2013 году добавлены организации по ОКВЭДу К, таким образом оборот в целом по организациям значительно увеличился. Изначально эти организации ошибочно не были указаны.
</t>
        </r>
      </text>
    </comment>
    <comment ref="J10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Среднесписочная численность работников организаций малого бизнеса указана с учетом данных, присланных организациями и отделом сельского хозяйства администрации Канского района.
</t>
        </r>
      </text>
    </comment>
    <comment ref="J111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Среднесписочная численностью работников крестьянских фермерских хозяйств в 2013 году составила 59 человек (уменьшение по сравнению с 2012 годом составило 41%). Значительное уменьшение данного показателя объясняется тем, что в 2012 году ошибочно</t>
        </r>
      </text>
    </comment>
    <comment ref="I11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Собственные доходы увеличились в 2012году на 88.6%. т.к. с внесением изменений в бюджетный кодекс в 2012 году в бюджет Канского района поступает от уплаченной суммы: НДФЛ -100% (было 40%). ЕНВД 100% (было 90%).
</t>
        </r>
      </text>
    </comment>
    <comment ref="I11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произошло. в связи с расторжением договоров аренды. а также выкупом земельных участков арендаторами (собственниками объектов недвижимости - ИЖС)
</t>
        </r>
      </text>
    </comment>
  </commentList>
</comments>
</file>

<file path=xl/sharedStrings.xml><?xml version="1.0" encoding="utf-8"?>
<sst xmlns="http://schemas.openxmlformats.org/spreadsheetml/2006/main" count="649" uniqueCount="360">
  <si>
    <t>Ф/П</t>
  </si>
  <si>
    <t>М</t>
  </si>
  <si>
    <t>Код показателя</t>
  </si>
  <si>
    <t>Наименование показателя</t>
  </si>
  <si>
    <t>Единицы измерения</t>
  </si>
  <si>
    <t>2009 Отчет</t>
  </si>
  <si>
    <t>2010 Отчет</t>
  </si>
  <si>
    <t>2011 Отчет</t>
  </si>
  <si>
    <t>2012 Отчет</t>
  </si>
  <si>
    <t>2013 Отчет</t>
  </si>
  <si>
    <t>Комментарии</t>
  </si>
  <si>
    <t>2014 План</t>
  </si>
  <si>
    <t>2015 План</t>
  </si>
  <si>
    <t>2016 План</t>
  </si>
  <si>
    <t>2017 План</t>
  </si>
  <si>
    <t>2018 План</t>
  </si>
  <si>
    <t>2019 План</t>
  </si>
  <si>
    <t>2020 План</t>
  </si>
  <si>
    <t>2020 год к 2009 году в %</t>
  </si>
  <si>
    <t>П</t>
  </si>
  <si>
    <t>1</t>
  </si>
  <si>
    <t xml:space="preserve">Численность постоянного населения (среднегодовая) </t>
  </si>
  <si>
    <t>человек</t>
  </si>
  <si>
    <t>уменьшилась на 1.4%. по сравнению с 2012годом. в основном за счет миграционного оттока населения.</t>
  </si>
  <si>
    <t>2</t>
  </si>
  <si>
    <t>Численность занятых в экономике (среднегодовая)</t>
  </si>
  <si>
    <t>тыс. чел.</t>
  </si>
  <si>
    <t>Уменьшение с 2012г.. и планируемым показателем связано с миграционным оттоком населения. закрытия производств.</t>
  </si>
  <si>
    <t>3</t>
  </si>
  <si>
    <t>Уровень зарегистрированной безработицы (к трудоспособному населению в трудоспособном возрасте)</t>
  </si>
  <si>
    <t>%</t>
  </si>
  <si>
    <t>Реализация  программ в сфере занятости населения позволила снизить  уровень официально зарегистрированной безработицы на 0.5 процентных пункта.</t>
  </si>
  <si>
    <t>4</t>
  </si>
  <si>
    <t xml:space="preserve">Среднемесячная заработная плата </t>
  </si>
  <si>
    <t>рублей</t>
  </si>
  <si>
    <t>Увеличилась на 14%. счет увеличения заработной платы работником бюджетной сферы</t>
  </si>
  <si>
    <t>5</t>
  </si>
  <si>
    <t>Темп роста среднемесячной заработной платы реальный</t>
  </si>
  <si>
    <t>6</t>
  </si>
  <si>
    <t xml:space="preserve">Среднедушевые денежные доходы  (за месяц) </t>
  </si>
  <si>
    <t>Увеличились на 14%. счет увеличения заработной платы работником бюджетной сферы</t>
  </si>
  <si>
    <t>7</t>
  </si>
  <si>
    <t>Темп роста среднедушевых денежных доходов  реальный</t>
  </si>
  <si>
    <t>Раздел А-01: Сельское хозяйство, охота и предоставление услуг в этих областях</t>
  </si>
  <si>
    <t>8</t>
  </si>
  <si>
    <t>Объем произведенных товаров, выполненных работ и услуг собственными силами</t>
  </si>
  <si>
    <t>тыс. рублей</t>
  </si>
  <si>
    <t>9</t>
  </si>
  <si>
    <t xml:space="preserve">Индекс производства </t>
  </si>
  <si>
    <t>10</t>
  </si>
  <si>
    <t>Объем произведенных товаров, выполненных работ и услуг собственными силами – РАЗДЕЛ А-01.1: растениеводство</t>
  </si>
  <si>
    <t>Выше на 39% к уровню 2012г.. выше на 26% к плану на 2013г. за счет получения высокого урожая зерновых</t>
  </si>
  <si>
    <t>11</t>
  </si>
  <si>
    <t>Индекс производства – РАЗДЕЛ А-01.1: растениеводство</t>
  </si>
  <si>
    <t>12</t>
  </si>
  <si>
    <t>Объем произведенных товаров, выполненных работ и услуг собственными силами - РАЗДЕЛ А-01.2: Животноводство</t>
  </si>
  <si>
    <t>Ниже на 14.5% к 2012г.. ниже на 15% к плану. За счет снижения производства молока в общественном сектор на 1911 тн. в частном секторе  на 303 тн. Из-за потери поголовья в частном секторе на 210гол. снижено производство мяса. а также за счет уменьшения цены реализации мяса  на 3.4%</t>
  </si>
  <si>
    <t>13</t>
  </si>
  <si>
    <t>Индекс производства – РАЗДЕЛ А-01.2: животноводство</t>
  </si>
  <si>
    <t xml:space="preserve">Разделы А-02: лесное хозяйство и предоставление услуг в этой области </t>
  </si>
  <si>
    <t>14</t>
  </si>
  <si>
    <t>Объем отгруженных товаров собственного производства, выполненных работ и услуг собственными силами (без субъектов малого предпринимательства)</t>
  </si>
  <si>
    <t>меньше на 56,78%, за счет уменьшения заготовки древесины</t>
  </si>
  <si>
    <t>15</t>
  </si>
  <si>
    <t>Темп роста объема отгруженных товаров собственного производства, выполненных работ и услуг собственными силами в действующих ценах (без субъектов малого предпринимательства)</t>
  </si>
  <si>
    <t>16</t>
  </si>
  <si>
    <t>За счет уменьшения заготовки древесины</t>
  </si>
  <si>
    <t xml:space="preserve">Разделы C, D, E: добыча полезных ископаемых (С); обрабатывающие производства (D); производство и распределение электроэнергии, пара и воды (Е)  </t>
  </si>
  <si>
    <t>17</t>
  </si>
  <si>
    <t>по данным ст-ки по кр. и ср.-491342,3тыс. руб.+ досчет по МП</t>
  </si>
  <si>
    <t>18</t>
  </si>
  <si>
    <t>увеличился  на 38.74%. за счет появления новых малых и средних предприятий</t>
  </si>
  <si>
    <t>19</t>
  </si>
  <si>
    <t>Индекс производства</t>
  </si>
  <si>
    <t>20</t>
  </si>
  <si>
    <t>уменьшился на 29.9%. за счет уменьшения добычи полезных ископаемых ЗАО Разрез Канский и ООО ГМЗ УС-604</t>
  </si>
  <si>
    <t>21</t>
  </si>
  <si>
    <t>22</t>
  </si>
  <si>
    <t>уменьшился за счет низкого спроса на продукцию</t>
  </si>
  <si>
    <t>23</t>
  </si>
  <si>
    <t>меньше на 51,03%, за счет уменьшения добычи угля предприятием ЗАО Разрез Канский на 37,4%, по причине отсутствия спроса на продукцию</t>
  </si>
  <si>
    <t>24</t>
  </si>
  <si>
    <t>25</t>
  </si>
  <si>
    <t>Из-за низкого спроса на производимую продукцию</t>
  </si>
  <si>
    <t>26</t>
  </si>
  <si>
    <t>меньше на 51.03%. за счет уменьшения добычи угля предприятием ЗАО Разрез Канский на 37.4%. по причине отсутствия спроса на продукцию</t>
  </si>
  <si>
    <t>27</t>
  </si>
  <si>
    <t>30</t>
  </si>
  <si>
    <t xml:space="preserve">Новое предприятие ООО УС-604 с 01.01.2013г. отнесено к МП. </t>
  </si>
  <si>
    <t>31</t>
  </si>
  <si>
    <t>увеличение на счет отгрузки запасов и товаров несобственного производства</t>
  </si>
  <si>
    <t>32</t>
  </si>
  <si>
    <t>с 01.01.2013г. перешло в малые, на УСН. Если не продлят договора на аренду участков, где происходит добыча ГПС, предприятие прекратит существовать с 2016г.</t>
  </si>
  <si>
    <t>35</t>
  </si>
  <si>
    <t>увеличение в 2 раза. за счет появления нового среднего  предприятия ООО ФМКК. появления новых МП по ОКВЭД DD-ООО Сиблес; DJ-ООО Комстройэкспоцентр</t>
  </si>
  <si>
    <t>36</t>
  </si>
  <si>
    <t>37</t>
  </si>
  <si>
    <t>38</t>
  </si>
  <si>
    <t>до 22.03.13г. ОАО ФМКК, с 22.03.2013г. новое среднее предприятие ООО ФМКК</t>
  </si>
  <si>
    <t>39</t>
  </si>
  <si>
    <t>за счет увеличения производства  и ассотримента выпускаемой продукции новым предприятием ООО ФМКК</t>
  </si>
  <si>
    <t>40</t>
  </si>
  <si>
    <t>новое предприятие ООО ФМКК, начало работать стабильно, перешло к концу года на производство продукции из собственного сырья.</t>
  </si>
  <si>
    <t>47</t>
  </si>
  <si>
    <t>Увеличилось на 98%. за счет увеличения  производства пиломатериалов и погонажных изделий. Увеличилось благодаря появлению еще одного малого предприятия по переработке древесины  ООО Сиблес</t>
  </si>
  <si>
    <t>48</t>
  </si>
  <si>
    <t>49</t>
  </si>
  <si>
    <t>Увеличилось благодаря появлению еще одного малого предприятия по переработке древесины  ООО Сиблес</t>
  </si>
  <si>
    <t>65</t>
  </si>
  <si>
    <t>досчет новое МП ООО Комстройэкспоцентр</t>
  </si>
  <si>
    <t>66</t>
  </si>
  <si>
    <t>67</t>
  </si>
  <si>
    <t>Малое предприятие ООО Комстройэкспоцентр</t>
  </si>
  <si>
    <t>80</t>
  </si>
  <si>
    <t>81</t>
  </si>
  <si>
    <t>82</t>
  </si>
  <si>
    <t>уменьшение за счет уменьшения потребителей. перехода на электрокотлы и установки счетчиков</t>
  </si>
  <si>
    <t>Подраздел E-40: производство, передача и распределение электроэнергии, пара и горячей воды</t>
  </si>
  <si>
    <t>83</t>
  </si>
  <si>
    <t>по ст-ки - 0, досчет по МП.</t>
  </si>
  <si>
    <t>84</t>
  </si>
  <si>
    <t xml:space="preserve">Раздел I: Транспорт и связь </t>
  </si>
  <si>
    <t>87</t>
  </si>
  <si>
    <t>увеличение на 64.9% (к плану 2013г.) в связи с дополнительным выделением денежных средствна содержание и ремонт региональной сети автомобильных дорог</t>
  </si>
  <si>
    <t>88</t>
  </si>
  <si>
    <t>Производство основных видов продукции</t>
  </si>
  <si>
    <t>89.1</t>
  </si>
  <si>
    <t>Агро-промышленный комплекс</t>
  </si>
  <si>
    <t>89.1.1</t>
  </si>
  <si>
    <t>Производство зерна (в весе после доработки)</t>
  </si>
  <si>
    <t>тн</t>
  </si>
  <si>
    <t>увеличилось на 77.3% по сравнению с 2012г..  увеличилось на 14.87% к плану 2013г.. благодаря хорошим погодным условиям и увеличения площади посевных площадей на 5.5% по сранению с прошлым годом. получен хороший урожай зерна</t>
  </si>
  <si>
    <t>89.1.2</t>
  </si>
  <si>
    <t>Производство картофеля</t>
  </si>
  <si>
    <t>Ниже на 3.76% предыдущего года. ниже на 14% к плану на 2013г.. так как производством картофеля в районе в основном занято население. От общего производства картофеля на частный сектор приходится 98.7%. население в сельской местности сокращается</t>
  </si>
  <si>
    <t>89.1.3</t>
  </si>
  <si>
    <t>Производство овощей</t>
  </si>
  <si>
    <t>Ниже на 6.4% предыдущего года. ниже на 12.9% к плану на 2013г.. так как производством овощей в районе в основном занято население. От общего производства картофеля на частный сектор приходится 98.7%. население в сельской местности сокращается</t>
  </si>
  <si>
    <t>89.1.4</t>
  </si>
  <si>
    <t>производство скота и птицы на убой (в живом весе)</t>
  </si>
  <si>
    <t>На 3.6% ниже п 2012г..  на 1.7% ниже плана. по причине  уменьшения поголовья скота и птицы.</t>
  </si>
  <si>
    <t>89.1.5</t>
  </si>
  <si>
    <t>производство молока</t>
  </si>
  <si>
    <t>На 3.46 % ниже предыдущего года. по причине согращения поголовье животных. В 2013г. продуктивность на  1 корову в общественном секторе ниже на 322 кг. сказалась скудная зимовка в 2012 году. На 1.28 % выше плановых показателей. т.к.  продуктивность на  1 корову в общественном секторе в 2012 году имела очень высокий уровень 5297 кг . в 2010 году надой на 1 фуражную корову- 4742 кг.</t>
  </si>
  <si>
    <t>89.1.6</t>
  </si>
  <si>
    <t>производство яиц</t>
  </si>
  <si>
    <t>тыс.штук</t>
  </si>
  <si>
    <t>На 2.2 % ниже предыдущего года.на ЗАО "Канская п/ф" поголовье кур- несушек сокращено на 600 голов. на 8.8 % выше плановых показателей. т.к.  продуктивность на  1курицу - несушку на ЗАО "Канская П/Ф"в 2013 году -225 штук . в 2010 году продуктивность на 1 курицу-несушку- 205.7штук. поголовье увеличилось кур- несушек на 9 тыс. голов по сравнению с плановым показателем.</t>
  </si>
  <si>
    <t>89.2</t>
  </si>
  <si>
    <t>Промышленность</t>
  </si>
  <si>
    <t>89.2.1</t>
  </si>
  <si>
    <t>Добыча полезных ископаемых</t>
  </si>
  <si>
    <t>89.2.1.1</t>
  </si>
  <si>
    <t>уголь</t>
  </si>
  <si>
    <t>тыс.тонн</t>
  </si>
  <si>
    <t>Уменьшение  на 37.4% к 2012г..  на 56.8% к плану. связано с низким спросам на продукции. отсутствием потребителей.</t>
  </si>
  <si>
    <t>тонн</t>
  </si>
  <si>
    <t>89.2.1.8</t>
  </si>
  <si>
    <t>материалы строительные нерудные</t>
  </si>
  <si>
    <t>тыс.куб.м.</t>
  </si>
  <si>
    <t>Уменьшение на 42.8% к 2012г.. на 51.1% к плану. связано с уменьшением дорожных работ.</t>
  </si>
  <si>
    <t>89.2.2</t>
  </si>
  <si>
    <t>Обрабатывающие производства</t>
  </si>
  <si>
    <t>Производство пищевых продуктов, включая напитки и табака</t>
  </si>
  <si>
    <t>89.2.2.1</t>
  </si>
  <si>
    <t>мясо и субпродукты пищевые (животных и домашней птицы)</t>
  </si>
  <si>
    <t>Ниже на 20.1% к уровню 2012г.. за счет реализации  молодняка в живом весе 93голов ЗАО Арефьевским. Выше плана на 22.9%. за счет реализации  животных в живом весе.</t>
  </si>
  <si>
    <t>89.2.2.2</t>
  </si>
  <si>
    <t>цельмолочная продукция (в пересчете на молоко)</t>
  </si>
  <si>
    <t>Увеличение на 53.6% к 2012г..  за счет увеличения  спроса и увеличения рынка сбыта.</t>
  </si>
  <si>
    <t>89.2.2.4</t>
  </si>
  <si>
    <t>хлеб и хлебобулочные изделия</t>
  </si>
  <si>
    <t>Уменьшение на 29.9% к 2012г.. и к плану 2013г. на 49.2% .  за счет закрытия пекарни ОАО Новотаежное. уменьшения выпечки хлеба в хозяйствах.</t>
  </si>
  <si>
    <t>89.2.2.6</t>
  </si>
  <si>
    <t>мука</t>
  </si>
  <si>
    <t>Увеличение на 37.3%. за счет сбора хорошего урожая зерновых в 2013г. Уменьшилось к плану 9.6%. за счет уменьшения выпечки хлеба в хозяйствах.</t>
  </si>
  <si>
    <t>89.2.2.10</t>
  </si>
  <si>
    <t>молоко сгущенное</t>
  </si>
  <si>
    <t>тыс.усл.банок</t>
  </si>
  <si>
    <t>Уменьшение на 8.3% к 2012г.. за счет закрытия ОАО ФМКК и появление нового предприятия ООО ФМКК</t>
  </si>
  <si>
    <t>89.2.2.11</t>
  </si>
  <si>
    <t>масло сливочное и пасты масляные</t>
  </si>
  <si>
    <t>Уменьшение на 24.5% к 2012г.. за счет закрытия ОАО ФМКК и появление нового предприятия ООО ФМКК</t>
  </si>
  <si>
    <t>Обработка древесины и производство изделий из дерева</t>
  </si>
  <si>
    <t>89.2.2.35</t>
  </si>
  <si>
    <t>пиломатериалы</t>
  </si>
  <si>
    <t>Увеличилось в 2013г. в 2 раза за счет расширения аасортимента выпускаемой продукции новым предприятием  ООО Сиблес. По сравнению с планом на 2013г. меньше на 56.4%. планировалось производство по ликвидированному крупному предприятию ООО Кансквуд.</t>
  </si>
  <si>
    <t>89.2.2.41</t>
  </si>
  <si>
    <t>конструкции деревянные строительные и изделия столярные</t>
  </si>
  <si>
    <t xml:space="preserve">Уменьшилось на 22.2%. за счет производства пиломатериалов высокого качества пользующихся спросом. По сравнению с планом на 2013г. меньше на 99.9%. планировалось производство по ликвидированному крупному предприятию ООО Кансквуд. </t>
  </si>
  <si>
    <t>89.2.2.42</t>
  </si>
  <si>
    <t>домики садовые</t>
  </si>
  <si>
    <t>штук</t>
  </si>
  <si>
    <t>89.2.3</t>
  </si>
  <si>
    <t>Производство и распределение электроэнергии, газа и воды</t>
  </si>
  <si>
    <t>89.2.3.1</t>
  </si>
  <si>
    <t>электроэнергия, всего</t>
  </si>
  <si>
    <t>млн.квт.ч</t>
  </si>
  <si>
    <t>89.2.3.2</t>
  </si>
  <si>
    <t>теплоэнергия</t>
  </si>
  <si>
    <t>тыс.Гкал</t>
  </si>
  <si>
    <t>Уменьшение на 44.4% к 2012г.. к плану на 39.2%. за счет уменьшения потребителей. перехода на электрокотлы и установки счетчиков</t>
  </si>
  <si>
    <t>89.3</t>
  </si>
  <si>
    <t>Лесозаготовка</t>
  </si>
  <si>
    <t>89.3.1</t>
  </si>
  <si>
    <t>древесина необработанная</t>
  </si>
  <si>
    <t>Снижение объемов заготовки древесины в 2011-2013гг. по причине приостановления производственной деятельности с 17.11.2010г. предприятия по заготовке и вывозке древесины КГАУ «Красноярсклес» (большая кредиторская и дебиторская задолженность). произошло массовое сокращение кадров. С февраля 2011г. образовано новое предприятие Канский филиал ГПКК «Красноярсклес»</t>
  </si>
  <si>
    <t>90</t>
  </si>
  <si>
    <t>Оборот розничной торговли</t>
  </si>
  <si>
    <t>91</t>
  </si>
  <si>
    <t>Темп роста оборота розничной торговли в сопоставимых ценах</t>
  </si>
  <si>
    <t>92</t>
  </si>
  <si>
    <t xml:space="preserve">Объем платных услуг, оказанных населению </t>
  </si>
  <si>
    <t>93</t>
  </si>
  <si>
    <t>Темп роста объема платных услуг, оказанных населению, в сопоставимых ценах</t>
  </si>
  <si>
    <t>94</t>
  </si>
  <si>
    <t>Объем инвестиций в основной капитал за счет всех источников финансирования</t>
  </si>
  <si>
    <t xml:space="preserve">В объем инвестиций в основной капитал за счет всех источников финансирования включены инвестиции по видам деятельности (826659,0 тыс.руб.); инвестиции по малому предпринимательству (9683,11 тыс. руб.) и инвестиции на строительство индивидуального жилья (47932,0 тыс.руб.) </t>
  </si>
  <si>
    <t>95</t>
  </si>
  <si>
    <t>Темп роста объема инвестиций в основной капитал за счет всех источников финансирования в сопоставимых ценах</t>
  </si>
  <si>
    <t>96</t>
  </si>
  <si>
    <t>Ввод в эксплуатацию жилых домов за счет всех источников финансирования</t>
  </si>
  <si>
    <t>кв.м общей площади</t>
  </si>
  <si>
    <t>введено 19 домов в 2 раза больше чем в 2012году. за счет  материнского капитала и кредитов. меньше от плана 2013г. на 44.4%. по причине низкой платежеспособности населения.</t>
  </si>
  <si>
    <t>97</t>
  </si>
  <si>
    <t>Темп роста ввода в эксплуатацию  жилых домов за счет всех источников финансирования</t>
  </si>
  <si>
    <t>98</t>
  </si>
  <si>
    <t>Общая площадь жилого фонда, приходящаяся на 1 жителя (на конец года)</t>
  </si>
  <si>
    <t>кв.м/чел.</t>
  </si>
  <si>
    <t>99</t>
  </si>
  <si>
    <t>Оборот организаций малого бизнеса (юридических лиц)</t>
  </si>
  <si>
    <t>В 2013 году добавлены организации по ОКВЭДу К, таким образом оборот в целом по организациям значительно увеличился. Изначально эти организации ошибочно не были указаны.</t>
  </si>
  <si>
    <t>100</t>
  </si>
  <si>
    <t>Среднесписочная численность работников малых предприятий</t>
  </si>
  <si>
    <t>Среднесписочная численность работников организаций малого бизнеса указана с учетом данных, присланных организациями и отделом сельского хозяйства администрации Канского района.</t>
  </si>
  <si>
    <t>101</t>
  </si>
  <si>
    <t>Среднесписочная численность работников у индивидуальных предпринимателей</t>
  </si>
  <si>
    <t>102</t>
  </si>
  <si>
    <t>Количество индивидуальных предпринимателей, прошедших государственную регистрацию (по состоянию на начало периода)</t>
  </si>
  <si>
    <t>103</t>
  </si>
  <si>
    <t>Численность занятых в крестьянских (фермерских) хозяйствах (включая наемных работников)</t>
  </si>
  <si>
    <t xml:space="preserve">Среднесписочная численностью работников крестьянских фермерских хозяйств в 2013 году составила 59 человек (уменьшение по сравнению с 2012 годом составило 41%). Значительное уменьшение данного показателя объясняется тем, что в 2012 году ошибочно к количеству КФХ были отнесены и сельхозпредприятия (малые предприятия) и главы фермерских хозяйств. За отчетный 2013 год в целях исключения задвоения показателей эти сельхозпредприятия включены в организации малого бизнеса, а главы – в количественный состав индивидуальных предпринимателей.  </t>
  </si>
  <si>
    <t>104</t>
  </si>
  <si>
    <t>Собственные доходы местного бюджета (за исключением безвозмездных поступлений, поступлений налоговых доходов по дополнительным нормативам отчислений, установленным органам государственной власти субъекта Российской Федерации в соответствии со ст58 Бюджетного кодекса Российской Федерации в счет замены дотаций на выравнивание бюджетной обеспеченности муниципального образования и доходов от платных услуг, оказываемых муниципальными бюджетными учреждениями)</t>
  </si>
  <si>
    <t>105</t>
  </si>
  <si>
    <t>Доля собственных доходов местного бюджета муниципального образования в доходах бюджета муниципального образования</t>
  </si>
  <si>
    <t>106</t>
  </si>
  <si>
    <t>Доходы бюджета от использования имущества, находящегося в муниципальной собственности</t>
  </si>
  <si>
    <t>107</t>
  </si>
  <si>
    <t>Доля доходов бюджета от использования имущества, находящегося в муниципальной собственности в собственных доходах местного бюджета (за исключением безвозмездных поступлений, поступлений налоговых доходов по дополнительным нормативам отчислений и доходов от платных услуг, оказываемых муниципальными бюджетными учреждениями)</t>
  </si>
  <si>
    <t>2014 Отчет</t>
  </si>
  <si>
    <t>130,4</t>
  </si>
  <si>
    <t>260,3</t>
  </si>
  <si>
    <t>489,94</t>
  </si>
  <si>
    <t>2,47</t>
  </si>
  <si>
    <t>56,35</t>
  </si>
  <si>
    <t>6,4</t>
  </si>
  <si>
    <t>1,64</t>
  </si>
  <si>
    <t>Уменьшилась на 0,99%. по сравнению с 2013годом, и плановым значением, в основном за счет прогрессивного миграционного оттока населения.</t>
  </si>
  <si>
    <t>Уменьшение численности с 2013г.. и планируемым показателем связано с миграционным оттоком населения, уменьшение численнности на с.х предприятиях и предприятиях промышленности.</t>
  </si>
  <si>
    <t>Реализация  программ в сфере занятости населения позволила сохранить  уровень официально зарегистрированной безработицы на уровне 2013 года, и уменьшить по сравнению с плановым значением на 0,8 процентных пунктов.</t>
  </si>
  <si>
    <t>Увеличилась реально на 3,19%. В очновном за счет увеличения заработной платы работникам бюджетной сферы (Исполнения Указов Президента)</t>
  </si>
  <si>
    <t>Увеличилась номинально на 9,38%. В очновном за счет увеличения заработной платы работникам бюджетной сферы</t>
  </si>
  <si>
    <t>Увеличились номинально на 9,38%. В очновном за счет увеличения заработной платы работникам бюджетной сферы (Исполнения Указов Президента)</t>
  </si>
  <si>
    <t>Увеличились реально на 3,19%. В очновном за счет увеличения заработной платы работникам бюджетной сферы (Исполнения Указов Президента)</t>
  </si>
  <si>
    <t xml:space="preserve">Ниже на 17,10% уровня 2013г.. ниже на 0,7% к плану на 2014г. за счет </t>
  </si>
  <si>
    <t>2015 Отчет</t>
  </si>
  <si>
    <t>По сревнению с 2014 годом данный показатель увеличился на 25,1% . По отношению к плановому показателю - увеличился в 2,5 раз. Увеличение произошло в связи с ростом цен.</t>
  </si>
  <si>
    <t>По сревнению с 2014 годом данный показатель увеличился на 13,8% .  По отношению к плановому показателю - увеличился на 18,3%. Увеличение произошло в связи с увеличением организаций МБ.</t>
  </si>
  <si>
    <t>По сревнению с 2014 годом данный показатель уменьшился на 1,78% в связи с уменьшением количества самих ИП. По отношению к плановому показателю - увеличился на 5,3%.</t>
  </si>
  <si>
    <t>По сравнению с 2014 годо уменьшился на 0,1 п.п., и плановым заначением 2015 уменьшился на 0,8п.п., в связи с трудоустройством ищущих работу граждан и увеличением количества вакансий, заявленных в службу занятости</t>
  </si>
  <si>
    <t xml:space="preserve">По сревнению с 2014 годом данный показатель увеличился на 6,35% в связи с увеличением доходов от сдачи в аренду имущества находящегося в оперативном управлении. </t>
  </si>
  <si>
    <t>11,23</t>
  </si>
  <si>
    <t>51,34</t>
  </si>
  <si>
    <t>2,2</t>
  </si>
  <si>
    <t>2015/2014</t>
  </si>
  <si>
    <t>2015ф/2015п</t>
  </si>
  <si>
    <t>план 2015 год к 2009 году в %</t>
  </si>
  <si>
    <t>факт 2015/к 2009году</t>
  </si>
  <si>
    <t>Уменьшилась на 0,8%. по сравнению с 2014годом, и плановым значением, в основном за счет прогрессивного миграционного оттока населения.</t>
  </si>
  <si>
    <t>Уменьшение численности с 2014г. и планируемым показателем связано с миграционным оттоком населения, уменьшение численнности на с.х предприятиях и предприятиях промышленности.</t>
  </si>
  <si>
    <t>Увеличилась номинально на 10,0%. В основном за счет увеличения заработной платы работникам всфере сельского хозяйства и бюджетной сферы</t>
  </si>
  <si>
    <t xml:space="preserve">Уменьшилась реально на 2,4 %.. За счет высокого уровня инфляции в 2015 году (12,4%). </t>
  </si>
  <si>
    <t>Уменьшились номинально на 3,2%, за счет уменьшения платежеспособного населения.</t>
  </si>
  <si>
    <t>уменьшились реально на 5,36%, за счет уменьшения платежеспособности населения, высокого уровня инфляции.</t>
  </si>
  <si>
    <t>Увеличился по сравнению с 2014 г. на 24,6%, планом 2015 на 24,7%, за счет достижения высоких показателей в растениеводстве и животноводстве.</t>
  </si>
  <si>
    <t>Уровень производства выше на 2014 года и плана 2015, за счет достижения высоких показателей в растениеводстве и животноводстве.</t>
  </si>
  <si>
    <t>Выше по сравнению с 2014 годом и планом 2015, за счет лучших погодных условий, увеличения площадей пашни.</t>
  </si>
  <si>
    <t>Выше по сравнению с 2014 годом и планом 2015, за счет увеличения поголовья КРС: молочного и мясного племенного стада.</t>
  </si>
  <si>
    <t>Меньше на 1872тыс. руб. к 2014, меньше на 23875 тыс. руб. к плану , за счет уменьшения заготовки древесины, продажи леса на корню населению. Предприятие Канский филиал КГКУ "Красноярсклес" закрыто с 12.11.2015. Заготовительная деятельность приостановлена</t>
  </si>
  <si>
    <t>Меньше на 44,2% к 2014, меньше на 91,0% к плану, за счет уменьшения заготовки древесины, продажи леса на корню населению. Предприятие Канский филиал КГКУ "Красноярсклес" закрыто с 12.11.2015. Заготовительная деятельность приостановлена.</t>
  </si>
  <si>
    <t>Меньше за счет уменьшения заготовки древесины, продажи леса на корню населению. Предприятие Канский филиал КГКУ "Красноярсклес" закрыто с 12.11.2015. Заготовительная деятельность приостановлена.</t>
  </si>
  <si>
    <t>Больше  на 259451,95 тыс. руб. к уровню 2014года, больше на 517566,58 тыс. руб. к плану 2015г., за счет увеличения объема отгруженной продукции предприятием ООО ФМКК и досчетом по субъектам малого предпринимательства (ОКВЭД - D, E).</t>
  </si>
  <si>
    <t>Увеличился  на 26,7% к 2014г. и на 72,7% к плану 2015г.,. за счет увеличения объема отгруженной продукции предприятием ООО ФМКК и досчетом по МП (ОКВЭД - D, E).</t>
  </si>
  <si>
    <t>Увеличился  за счет увеличения производства и ассотримента продукции предприятием ООО ФМКК и производства новыми малыми предприятиями ООО Массив, ООО "Фирма Комстройэкспоцентр" (ОКВЭД - D)</t>
  </si>
  <si>
    <t>Меньше на 13346 тыс. руб. к 2014г., меньше на 181285,62 тыс. руб. к плану, за счет меньшей отгрузки полезных ископаемых предприятием АО Разрез Канский, по причине уменьшения добычи угля, за счет отказа и уменьшения потребителей</t>
  </si>
  <si>
    <t>Меньше на 12,47 % к 2014г., меньше на 65,9% к плану, за счет меньшей отгрузки полезных ископаемых предприятием АО Разрез Канский, по причине уменьшения добычи угля, за счет отказа и уменьшения потребителей</t>
  </si>
  <si>
    <t>Меньше по сравнению с 2014 годом и планом за счет теплых погодных условий зимой 2014-2015 года, отказа потребителей от заявленных объемов.</t>
  </si>
  <si>
    <t xml:space="preserve"> </t>
  </si>
  <si>
    <t>Меньше на 10919 тыс. руб. к 2014г., меньше на 144945,18 тыс. руб. к плану, за счет меньшей отгрузки полезных ископаемых предприятием АО Разрез Канский, по причине уменьшения добычи угля, за счет отказа и уменьшения потребителей</t>
  </si>
  <si>
    <t>Меньше на 13,1 % к 2014г., меньше на 66,7% к плану, за счет меньшей отгрузки полезных ископаемых предприятием АО Разрез Канский, по причине уменьшения добычи угля, за счет отказа и уменьшения потребителей</t>
  </si>
  <si>
    <t>Меньше на 2427 тыс. руб. к 2014г., меньше на 36340,0 тыс. руб. к плану, за счет меньшей отгрузки полезных ископаемых предприятием новым малым предприятием ООО "Канский ГМЗ", по причине снижения спроса на ГПС.</t>
  </si>
  <si>
    <t>Меньше на 10,3 % к 2014г., меньше на 63,1% к плану, за счет меньшей отгрузки полезных ископаемых предприятием новым малым предприятием ООО "Канский ГМЗ", по причине снижения спроса на ГПС.</t>
  </si>
  <si>
    <t>Больше по сравнению с 2014 годом, приготовление запасов на реализацию в 2016 году</t>
  </si>
  <si>
    <t>Подраздел CА: добыча топливно-энергетических полезных ископаемых (АО Разрез Канский)</t>
  </si>
  <si>
    <t>Подраздел CА-10: добыча каменного угля, бурого угля и торфа (АО Разрез Канский)</t>
  </si>
  <si>
    <t xml:space="preserve"> Подраздел CВ: добыча полезных ископаемых, кроме топливно-энергетических (ООО Канский ГМЗ)</t>
  </si>
  <si>
    <t xml:space="preserve">Раздел C: добыча полезных ископаемых (АО Разрез Канский, ООО "Канский ГМЗ") </t>
  </si>
  <si>
    <t>Раздел D: обрабатывающие производства (ООО "ФМКК", ООО "Массив", ООО "Фирма Комстройэкспоцентр")</t>
  </si>
  <si>
    <t>Подраздел DА: производство пищевых продуктов, включая напитки, и табака (ООО ФМКК)</t>
  </si>
  <si>
    <t>Подраздел DD: обработка древесины и производство изделий из дерева (ООО Массив)</t>
  </si>
  <si>
    <t>Подраздел DJ: металлургическое производство и производство готовых металлических изделий (ООО Фирма Комстройэкспоцентр)</t>
  </si>
  <si>
    <t>Раздел E: производство и распределение электроэнергии, пара и воды  (ООО Комунальщик, ООО Таежное, ООО Филимоновские теплосети, ООО Большеуринское, ООО Стройводхоз)</t>
  </si>
  <si>
    <t>Больше на 258803,2 тыс. руб. к уровню 2014г., больше на 711393 тыс. руб. к плану 2015г., за счет стабильной работы предприятия ООО ФМКК и досчета по субъектам малого предпринимательства</t>
  </si>
  <si>
    <t>Больше на 33,6% к уровню 2014г., больше в 3,2 раза к плану 2015г., за счет стабильной работы предприятия ООО ФМКК и досчета по субъектам малого предпринимательства</t>
  </si>
  <si>
    <t xml:space="preserve">Увеличился  за счет увеличения производства и ассотримента продукции предприятием ООО ФМКК и производства новыми малыми предприятиями ООО Массив, ООО "Фирма Комстройэкспоцентр" </t>
  </si>
  <si>
    <t>Больше на 37,24% к уровню 2014г., за счет увеличения производства и расширения ассортимента кисломолочной продукции предприятием ООО ФМКК</t>
  </si>
  <si>
    <t>Больше на 27727,2 тыс. руб. к 2014г,  за счет увеличения производства пиломатериалов малым предприятием ООО Массив, меньше на 27692 тыс. руб.  к плану по причине закрытия крупного предприятия ООО Кансквуд в 2009 году, и открытия нового предприятия в 2013 году ООО Массив</t>
  </si>
  <si>
    <t>Больше на 24,6% к 2014г, за счет увеличения производства пиломатериалов высокого качества. Меньше к плану, по причине меньшего объма реализации изготовленной продукции.</t>
  </si>
  <si>
    <t>Индекс производства больше к 2014г, за счет увеличения производства пиломатериалов высокого качества. Меньше к плану, по причине меньшего объма реализации изготовленной продукции.</t>
  </si>
  <si>
    <t>Больше на 20985 тыс. руб.  к 2014г, за счет увеличения заказов на металлоконструкции. На территории Канского района осуществляет деятельность с 2011года.</t>
  </si>
  <si>
    <t xml:space="preserve">больше на 22,52 7% к 2014г, за счет увеличения заказов на металлоконструкции. </t>
  </si>
  <si>
    <t>Индекс производства выше 2014 года. за счет увеличения производства в ассортименте метолоконструкций, по причине увеличения заказов.</t>
  </si>
  <si>
    <t>Больше на 13995,15 тыс руб. к 2014г., по причине увеличения тарифа на теплоэнергию, воду</t>
  </si>
  <si>
    <t>Больше на 15% к 2014г., за счет увеличения тарифа на теплоэнергию, воду.</t>
  </si>
  <si>
    <t>индекс производства меньше 2014 года, за счет установки счетчиков населением и бюджетными организациями.</t>
  </si>
  <si>
    <t>Больше на 25049,1 тыс. руб. к 2014г., больше на 71744,6 тыс. руб. к плану 2015г., в связи с дополнительным выделением денежных средств на содержание и ремонт федеральных, региональных сетей автомобильных дорог.</t>
  </si>
  <si>
    <t>Больше на 20,1% к 2014г., больше в 1,9 разп к плану 2015г., в связи с дополнительным выделением денежных средств на содержание и ремонт федеральных, региональных сетей автомобильных дорог</t>
  </si>
  <si>
    <t>ниже на 14,9% к 2014г., по причине теплых погодных условий зимы 2014-2015, отказа от заявленных объемов покупателями. Меньше к плану на 62,2%, за счет отказа крупных покупателей, по причине низкого качества добываемого угля.</t>
  </si>
  <si>
    <t>ниже на 21,1% к уровню 2014г., выше плана на 31,6%. за счет реализации  животных в живом весе с.х. предприятиями.</t>
  </si>
  <si>
    <t>Больше на 210091 тыс. руб. к уровню 2014г., и на 624910 тыс. руб. к плану 2015г., за счет увеличения производства и расширения ассортимента кисломолочной продукции предприятием ООО ФМКК</t>
  </si>
  <si>
    <t xml:space="preserve">Индекса производства меньше по сравнению с 2014 годом , за счет уменьшения производства цельномолочной продукции в ассортименте </t>
  </si>
  <si>
    <t>ниже на 1,6% к уровню 2014г., выше плана в 2,4 раза, за счет уменьшения выпечни хлеба с/х предприятиями и появления новых малых предприятий (пекарень)</t>
  </si>
  <si>
    <t>В 2015 году с/х предприятия муку не производили.</t>
  </si>
  <si>
    <t>меньше на 33,0% по сравнению в 2014г., за счет уменьшения спроса на рынке сбыта, расширения ассортимента кисломолочной продукции предприятием  ООО ФМКК</t>
  </si>
  <si>
    <t>Больше на 26,5% у уровню 2014г., за счет увеличения рынка сбыта, заявок предприятием ООО ФМКК</t>
  </si>
  <si>
    <t>Больше на 2,9% к уровню 2014г., за счет увеличения рынка сбыта, заявок предприятием ООО ФМКК</t>
  </si>
  <si>
    <t>Больше на 75,5% к 2014г., за счет увеличения производства высококачественных пиломатериалов в ассортименте, по заказу. Меньше  к плану, по причине завышенных плановых показателей.</t>
  </si>
  <si>
    <t>Меньше на 2,4% к 2014г., за счет  специаолизации на произведстве пиломатериалов. Меньше на 95,0% к плану, по причине завышенных плановых показателей.</t>
  </si>
  <si>
    <t>Меньше на 8,9% к 2014г., к плану на 57,4%, за счет теплой зимы 2014-2015гг., перехода на электрокотлы и установки счетчиков потребителями теплоэнергии.</t>
  </si>
  <si>
    <t>Меньше на 10,9% к 2014 году, за счет увеличения реализации древесины на корню.  Меньше к плану, по причине завышенных плановых показателей. С 12.11.2015г. предприятие занимающееся заготовкой древесины Канский филиал КГКУ "Красноярсклес" - закрыто.</t>
  </si>
  <si>
    <t xml:space="preserve">Ниже на 15,7 %  к плану на 2014г, так как производством овощей в районе в основном занято население (личные подсобные хозяйства). </t>
  </si>
  <si>
    <t xml:space="preserve">Ниже на 9,9 % к плану на 2015г,к факту 2014г. на 1,1% так как производством картофеля в районе в основном занято население (личные подсобные хозяйства). Снизилась площадь посадки картофеля </t>
  </si>
  <si>
    <t>В 2015 году южная часть района подверглась засухе, что привело к снижению производства зерна по сравнению с планом 2015г.</t>
  </si>
  <si>
    <t>Ниже на 4% к плану на 2015г., выше на 0,3% к 2014году, за счет выращивания молодника и увеличения поголовья КРС.</t>
  </si>
  <si>
    <t>Выше на 18% к плану 2015г., выше на 8,1% к 2014 году, за счет увеличения коров молочной племенной породы</t>
  </si>
  <si>
    <t>На  1,8 %% выше 2014 года.на ЗАО "Канская п/ф", за счет увеличения поголовье кур- несушек, не производилась закладка яиц на обновления птицы. По сравнению с планом больше на 6,3%, за счет увеличения по факту кур-несушек чем планировалось</t>
  </si>
  <si>
    <t>Меньше к уровню 2014года и плану 2015года, по причине низкой платежеспособности населения Канского района</t>
  </si>
  <si>
    <r>
      <t>Выше на 2,7% к 2014г.,за счет увеличения запасов на строительс</t>
    </r>
    <r>
      <rPr>
        <b/>
        <sz val="9"/>
        <color indexed="8"/>
        <rFont val="Times New Roman"/>
        <family val="1"/>
        <charset val="204"/>
      </rPr>
      <t>т</t>
    </r>
    <r>
      <rPr>
        <sz val="9"/>
        <color indexed="8"/>
        <rFont val="Times New Roman"/>
        <family val="1"/>
        <charset val="204"/>
      </rPr>
      <t>во и ремонта дорог федерального и регионального значения в 2016году. Меньше на 44,0% к плану, по причине завышенных плановых показателей.</t>
    </r>
  </si>
  <si>
    <t>Вышке уровня 2014г. и ниже плана на 2015г., за счет прогрессивного уменьшения численности населения, чем планировалось.</t>
  </si>
  <si>
    <t xml:space="preserve">Меньше на 77,6% (на 45чел.) по сравнению с 2014 годом, , за счет уменьшения численности работающих в КФХ . Количество КФХ осталось без изменений. </t>
  </si>
  <si>
    <t xml:space="preserve">В объем инвестиций в основной капитал за счет всех источников финансирования включены инвестиции по видам деятельности (674678,0 тыс.руб.); инвестиции по субъектам малого предпринимательства (14249,6 тыс. руб.) и инвестиции на строительство индивидуального жилья (109931,0 тыс.руб.) </t>
  </si>
  <si>
    <t>Увеличение общего объема инвестиций к уровню 2014 года произошло в связи с увеличением объема инвестиций по разделам С-"Добыча полезных ископаемых", D-"Обрабатывающие производства", I-"Транспорт и связь", M-"Образование", а также с увеличением объема инвестиций по разделам A,N и O</t>
  </si>
  <si>
    <t>Основные показатели социально-экономического развития муниципального образования Канский район</t>
  </si>
  <si>
    <t>Оборот розничной торговли указан согласно статистическим данным. Уменьшение оборота в 2015 году к уровню 2014 года составило 15,45% в сопоставимых ценах. Уменьшение произошло в связи с уменьшением количества объектов торговли в районе. По сравнению с плановым значением на 2015год оборот увеличился на 38%, за счет роста цен и в связи с досчетом розничного товарооборота организаций государственной и муниципальной форм собственности.</t>
  </si>
  <si>
    <t xml:space="preserve">Уменьшение оборота к уровню 2014 года составило 15,45% в сопоставимых ценах. </t>
  </si>
  <si>
    <t>Объм платных услуг указан согласно статистическим данным. К уровню  2014 года объем платных услуг в действующих ценах увеличился на 5,1%. По сравнению с плановым значением на 2015 год объем уменьшился на 15,6% в действующих ценах.</t>
  </si>
  <si>
    <t>В сопоставимых ценах объем платных услуг в 2015 году уменьшился на 4,14% по сравнению с 2014 годом.</t>
  </si>
  <si>
    <t xml:space="preserve">Данные по количеству ИП указаны согласно статистике. Уменьшение количества ИП  в 2015 году  по отношению к 2014 году составило 3,7% (14 человек). По сравнению с плановыми показателями 2015года - увеличилось на 3,7%. Уменьшение количественного состава ИП по отношению к предыдущему году произошло по причине наступления в стране кризиса и, как следствие, возникшими трудностями ведения предпринимательской деятельности в кризисный период. </t>
  </si>
  <si>
    <t>Приложение 1 к отчету КПСЭР 2020 за 2015год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</si>
</sst>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0.0"/>
    <numFmt numFmtId="166" formatCode="#,##0.000"/>
  </numFmts>
  <fonts count="32" x14ac:knownFonts="1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1">
    <xf numFmtId="0" fontId="0" fillId="0" borderId="0"/>
    <xf numFmtId="43" fontId="6" fillId="0" borderId="0" applyFont="0" applyFill="0" applyBorder="0" applyAlignment="0" applyProtection="0"/>
    <xf numFmtId="0" fontId="9" fillId="0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9" borderId="3" applyNumberFormat="0" applyAlignment="0" applyProtection="0"/>
    <xf numFmtId="0" fontId="12" fillId="22" borderId="4" applyNumberFormat="0" applyAlignment="0" applyProtection="0"/>
    <xf numFmtId="0" fontId="13" fillId="22" borderId="3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6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5" borderId="10" applyNumberFormat="0" applyFont="0" applyAlignment="0" applyProtection="0"/>
    <xf numFmtId="0" fontId="9" fillId="25" borderId="10" applyNumberFormat="0" applyFont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top" wrapText="1"/>
    </xf>
    <xf numFmtId="0" fontId="7" fillId="26" borderId="12" xfId="59" applyNumberFormat="1" applyFont="1" applyFill="1" applyBorder="1" applyAlignment="1">
      <alignment horizontal="left" vertical="center" wrapText="1"/>
    </xf>
    <xf numFmtId="3" fontId="27" fillId="0" borderId="1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0" fontId="7" fillId="3" borderId="12" xfId="58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top" wrapText="1"/>
    </xf>
    <xf numFmtId="4" fontId="7" fillId="3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4" fontId="27" fillId="0" borderId="1" xfId="0" applyNumberFormat="1" applyFont="1" applyBorder="1" applyAlignment="1">
      <alignment horizontal="left" vertical="center" wrapText="1"/>
    </xf>
    <xf numFmtId="4" fontId="27" fillId="0" borderId="1" xfId="0" applyNumberFormat="1" applyFont="1" applyBorder="1" applyAlignment="1">
      <alignment horizontal="right" vertical="center" wrapText="1"/>
    </xf>
    <xf numFmtId="4" fontId="27" fillId="0" borderId="1" xfId="0" applyNumberFormat="1" applyFont="1" applyBorder="1" applyAlignment="1">
      <alignment horizontal="left" vertical="top" wrapText="1"/>
    </xf>
    <xf numFmtId="164" fontId="7" fillId="3" borderId="1" xfId="1" applyNumberFormat="1" applyFont="1" applyFill="1" applyBorder="1" applyAlignment="1">
      <alignment horizontal="left" vertical="top" wrapText="1"/>
    </xf>
    <xf numFmtId="4" fontId="27" fillId="3" borderId="1" xfId="0" applyNumberFormat="1" applyFont="1" applyFill="1" applyBorder="1" applyAlignment="1">
      <alignment horizontal="left" vertical="center" wrapText="1"/>
    </xf>
    <xf numFmtId="3" fontId="27" fillId="3" borderId="1" xfId="0" applyNumberFormat="1" applyFont="1" applyFill="1" applyBorder="1" applyAlignment="1">
      <alignment horizontal="left" vertical="top" wrapText="1"/>
    </xf>
    <xf numFmtId="164" fontId="7" fillId="26" borderId="12" xfId="59" applyNumberFormat="1" applyFont="1" applyFill="1" applyBorder="1" applyAlignment="1">
      <alignment horizontal="left" vertical="center" wrapText="1"/>
    </xf>
    <xf numFmtId="0" fontId="7" fillId="3" borderId="12" xfId="58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right" vertical="center" wrapText="1"/>
    </xf>
    <xf numFmtId="3" fontId="27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" fontId="30" fillId="3" borderId="1" xfId="0" applyNumberFormat="1" applyFont="1" applyFill="1" applyBorder="1" applyAlignment="1">
      <alignment horizontal="left" vertical="center" wrapText="1"/>
    </xf>
    <xf numFmtId="4" fontId="30" fillId="0" borderId="1" xfId="0" applyNumberFormat="1" applyFont="1" applyFill="1" applyBorder="1" applyAlignment="1">
      <alignment horizontal="left" vertical="center" wrapText="1"/>
    </xf>
    <xf numFmtId="3" fontId="30" fillId="3" borderId="1" xfId="0" applyNumberFormat="1" applyFont="1" applyFill="1" applyBorder="1" applyAlignment="1">
      <alignment horizontal="left" vertical="top" wrapText="1"/>
    </xf>
    <xf numFmtId="0" fontId="5" fillId="0" borderId="13" xfId="0" applyFont="1" applyBorder="1" applyAlignment="1">
      <alignment horizontal="center" wrapText="1"/>
    </xf>
    <xf numFmtId="0" fontId="29" fillId="0" borderId="13" xfId="0" applyFont="1" applyBorder="1" applyAlignment="1">
      <alignment horizontal="center" wrapText="1"/>
    </xf>
    <xf numFmtId="4" fontId="31" fillId="0" borderId="0" xfId="0" applyNumberFormat="1" applyFont="1" applyAlignment="1">
      <alignment horizontal="right" vertical="center" wrapText="1"/>
    </xf>
    <xf numFmtId="4" fontId="31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61">
    <cellStyle name="20% - Акцент1 2" xfId="4"/>
    <cellStyle name="20% - Акцент1 3" xfId="3"/>
    <cellStyle name="20% - Акцент2 2" xfId="6"/>
    <cellStyle name="20% - Акцент2 3" xfId="5"/>
    <cellStyle name="20% - Акцент3 2" xfId="8"/>
    <cellStyle name="20% - Акцент3 3" xfId="7"/>
    <cellStyle name="20% - Акцент4 2" xfId="10"/>
    <cellStyle name="20% - Акцент4 3" xfId="9"/>
    <cellStyle name="20% - Акцент5 2" xfId="12"/>
    <cellStyle name="20% - Акцент5 3" xfId="11"/>
    <cellStyle name="20% - Акцент6 2" xfId="14"/>
    <cellStyle name="20% - Акцент6 3" xfId="13"/>
    <cellStyle name="40% - Акцент1 2" xfId="16"/>
    <cellStyle name="40% - Акцент1 3" xfId="15"/>
    <cellStyle name="40% - Акцент2 2" xfId="18"/>
    <cellStyle name="40% - Акцент2 3" xfId="17"/>
    <cellStyle name="40% - Акцент3 2" xfId="20"/>
    <cellStyle name="40% - Акцент3 3" xfId="19"/>
    <cellStyle name="40% - Акцент4 2" xfId="22"/>
    <cellStyle name="40% - Акцент4 3" xfId="21"/>
    <cellStyle name="40% - Акцент5 2" xfId="24"/>
    <cellStyle name="40% - Акцент5 3" xfId="23"/>
    <cellStyle name="40% - Акцент6 2" xfId="26"/>
    <cellStyle name="40% - Акцент6 3" xfId="25"/>
    <cellStyle name="60% - Акцент1 2" xfId="27"/>
    <cellStyle name="60% - Акцент2 2" xfId="28"/>
    <cellStyle name="60% - Акцент3 2" xfId="29"/>
    <cellStyle name="60% - Акцент4 2" xfId="30"/>
    <cellStyle name="60% - Акцент5 2" xfId="31"/>
    <cellStyle name="60% - Акцент6 2" xfId="32"/>
    <cellStyle name="Акцент1 2" xfId="33"/>
    <cellStyle name="Акцент2 2" xfId="34"/>
    <cellStyle name="Акцент3 2" xfId="35"/>
    <cellStyle name="Акцент4 2" xfId="36"/>
    <cellStyle name="Акцент5 2" xfId="37"/>
    <cellStyle name="Акцент6 2" xfId="38"/>
    <cellStyle name="Ввод  2" xfId="39"/>
    <cellStyle name="Вывод 2" xfId="40"/>
    <cellStyle name="Вычисление 2" xfId="41"/>
    <cellStyle name="Заголовок 1 2" xfId="42"/>
    <cellStyle name="Заголовок 2 2" xfId="43"/>
    <cellStyle name="Заголовок 3 2" xfId="44"/>
    <cellStyle name="Заголовок 4 2" xfId="45"/>
    <cellStyle name="Итог 2" xfId="46"/>
    <cellStyle name="Контрольная ячейка 2" xfId="47"/>
    <cellStyle name="Название 2" xfId="48"/>
    <cellStyle name="Нейтральный 2" xfId="49"/>
    <cellStyle name="Обычный" xfId="0" builtinId="0"/>
    <cellStyle name="Обычный 2" xfId="50"/>
    <cellStyle name="Обычный 3" xfId="2"/>
    <cellStyle name="Плохой 2" xfId="51"/>
    <cellStyle name="Пояснение 2" xfId="52"/>
    <cellStyle name="Примечание 2" xfId="54"/>
    <cellStyle name="Примечание 3" xfId="53"/>
    <cellStyle name="Связанная ячейка 2" xfId="55"/>
    <cellStyle name="Текст предупреждения 2" xfId="56"/>
    <cellStyle name="Финансовый" xfId="1" builtinId="3"/>
    <cellStyle name="Финансовый 2" xfId="58"/>
    <cellStyle name="Финансовый 2 2" xfId="59"/>
    <cellStyle name="Финансовый 3" xfId="57"/>
    <cellStyle name="Хороший 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16"/>
  <sheetViews>
    <sheetView tabSelected="1" view="pageBreakPreview" zoomScaleNormal="100" zoomScaleSheetLayoutView="100" workbookViewId="0">
      <selection activeCell="I2" sqref="I2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37.7109375" style="2" customWidth="1"/>
    <col min="5" max="5" width="9.5703125" style="1" customWidth="1"/>
    <col min="6" max="7" width="10" style="4" hidden="1" customWidth="1"/>
    <col min="8" max="9" width="10" style="4" bestFit="1" customWidth="1"/>
    <col min="10" max="10" width="10.5703125" style="4" customWidth="1"/>
    <col min="11" max="11" width="255.7109375" style="4" hidden="1" customWidth="1"/>
    <col min="12" max="12" width="10" style="4" hidden="1" customWidth="1"/>
    <col min="13" max="13" width="10.5703125" style="4" customWidth="1"/>
    <col min="14" max="14" width="38.28515625" style="4" hidden="1" customWidth="1"/>
    <col min="15" max="16" width="10.7109375" style="4" customWidth="1"/>
    <col min="17" max="17" width="35.85546875" style="4" customWidth="1"/>
    <col min="18" max="18" width="0.140625" style="4" customWidth="1"/>
    <col min="19" max="19" width="9.5703125" style="4" hidden="1" customWidth="1"/>
    <col min="20" max="20" width="10" style="4" hidden="1" customWidth="1"/>
    <col min="21" max="27" width="10.7109375" style="4" hidden="1" customWidth="1"/>
  </cols>
  <sheetData>
    <row r="1" spans="1:27" ht="15.75" x14ac:dyDescent="0.25">
      <c r="J1" s="51" t="s">
        <v>359</v>
      </c>
      <c r="K1" s="52"/>
      <c r="L1" s="52"/>
      <c r="M1" s="52"/>
      <c r="N1" s="52"/>
      <c r="O1" s="52"/>
      <c r="P1" s="52"/>
      <c r="Q1" s="52"/>
      <c r="R1" s="19"/>
      <c r="S1" s="19"/>
    </row>
    <row r="2" spans="1:27" ht="18.75" x14ac:dyDescent="0.25">
      <c r="Q2" s="50"/>
      <c r="R2" s="19"/>
      <c r="S2" s="19"/>
    </row>
    <row r="3" spans="1:27" ht="15.75" x14ac:dyDescent="0.25">
      <c r="A3" s="48" t="s">
        <v>353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x14ac:dyDescent="0.25">
      <c r="A4" s="5"/>
      <c r="B4" s="5"/>
      <c r="C4" s="6"/>
      <c r="D4" s="7"/>
      <c r="E4" s="5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ht="33.75" customHeight="1" x14ac:dyDescent="0.25">
      <c r="A5" s="9" t="s">
        <v>0</v>
      </c>
      <c r="B5" s="9" t="s">
        <v>1</v>
      </c>
      <c r="C5" s="10" t="s">
        <v>2</v>
      </c>
      <c r="D5" s="10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250</v>
      </c>
      <c r="N5" s="9" t="s">
        <v>10</v>
      </c>
      <c r="O5" s="9" t="s">
        <v>12</v>
      </c>
      <c r="P5" s="9" t="s">
        <v>266</v>
      </c>
      <c r="Q5" s="20" t="s">
        <v>10</v>
      </c>
      <c r="R5" s="24" t="s">
        <v>275</v>
      </c>
      <c r="S5" s="24" t="s">
        <v>276</v>
      </c>
      <c r="T5" s="9" t="s">
        <v>277</v>
      </c>
      <c r="U5" s="9" t="s">
        <v>278</v>
      </c>
      <c r="V5" s="9" t="s">
        <v>13</v>
      </c>
      <c r="W5" s="9" t="s">
        <v>14</v>
      </c>
      <c r="X5" s="9" t="s">
        <v>15</v>
      </c>
      <c r="Y5" s="9" t="s">
        <v>16</v>
      </c>
      <c r="Z5" s="9" t="s">
        <v>17</v>
      </c>
      <c r="AA5" s="9" t="s">
        <v>18</v>
      </c>
    </row>
    <row r="6" spans="1:27" ht="37.5" customHeight="1" x14ac:dyDescent="0.25">
      <c r="A6" s="5" t="s">
        <v>19</v>
      </c>
      <c r="B6" s="5" t="s">
        <v>1</v>
      </c>
      <c r="C6" s="6" t="s">
        <v>20</v>
      </c>
      <c r="D6" s="7" t="s">
        <v>21</v>
      </c>
      <c r="E6" s="5" t="s">
        <v>22</v>
      </c>
      <c r="F6" s="11">
        <v>26566</v>
      </c>
      <c r="G6" s="11">
        <v>27322</v>
      </c>
      <c r="H6" s="11">
        <v>27088</v>
      </c>
      <c r="I6" s="11">
        <v>26714</v>
      </c>
      <c r="J6" s="11">
        <v>26340</v>
      </c>
      <c r="K6" s="11" t="s">
        <v>23</v>
      </c>
      <c r="L6" s="11">
        <v>27122</v>
      </c>
      <c r="M6" s="11">
        <v>26080</v>
      </c>
      <c r="N6" s="16" t="s">
        <v>258</v>
      </c>
      <c r="O6" s="11">
        <v>27131</v>
      </c>
      <c r="P6" s="11">
        <v>25875</v>
      </c>
      <c r="Q6" s="39" t="s">
        <v>279</v>
      </c>
      <c r="R6" s="25">
        <f>P6/M6*100</f>
        <v>99.213957055214721</v>
      </c>
      <c r="S6" s="25">
        <f>P6/O6*100</f>
        <v>95.37060926615311</v>
      </c>
      <c r="T6" s="11">
        <f>100*O6/F6</f>
        <v>102.12677858917414</v>
      </c>
      <c r="U6" s="11">
        <f>P6/F6*100</f>
        <v>97.398930964390573</v>
      </c>
      <c r="V6" s="11">
        <v>27139</v>
      </c>
      <c r="W6" s="11">
        <v>27147</v>
      </c>
      <c r="X6" s="11">
        <v>27155</v>
      </c>
      <c r="Y6" s="11">
        <v>27162</v>
      </c>
      <c r="Z6" s="11">
        <v>27170</v>
      </c>
      <c r="AA6" s="11">
        <f>100*Z6/F6</f>
        <v>102.27358277497554</v>
      </c>
    </row>
    <row r="7" spans="1:27" ht="60" x14ac:dyDescent="0.25">
      <c r="A7" s="5" t="s">
        <v>19</v>
      </c>
      <c r="B7" s="5" t="s">
        <v>1</v>
      </c>
      <c r="C7" s="6" t="s">
        <v>24</v>
      </c>
      <c r="D7" s="7" t="s">
        <v>25</v>
      </c>
      <c r="E7" s="5" t="s">
        <v>26</v>
      </c>
      <c r="F7" s="12">
        <v>10.297000000000001</v>
      </c>
      <c r="G7" s="12">
        <v>10.132999999999999</v>
      </c>
      <c r="H7" s="12">
        <v>9.86</v>
      </c>
      <c r="I7" s="12">
        <v>9.7880000000000003</v>
      </c>
      <c r="J7" s="12">
        <v>9.0489999999999995</v>
      </c>
      <c r="K7" s="12" t="s">
        <v>27</v>
      </c>
      <c r="L7" s="12">
        <v>10.01</v>
      </c>
      <c r="M7" s="42">
        <v>8.8719999999999999</v>
      </c>
      <c r="N7" s="17" t="s">
        <v>259</v>
      </c>
      <c r="O7" s="12">
        <v>10.01</v>
      </c>
      <c r="P7" s="42">
        <v>8.7189999999999994</v>
      </c>
      <c r="Q7" s="38" t="s">
        <v>280</v>
      </c>
      <c r="R7" s="25">
        <f>P7/M7*100</f>
        <v>98.275473399458974</v>
      </c>
      <c r="S7" s="25">
        <f>P7/O7*100</f>
        <v>87.102897102897103</v>
      </c>
      <c r="T7" s="12">
        <f>100*O7/F7</f>
        <v>97.21278042148198</v>
      </c>
      <c r="U7" s="11">
        <f>P7/F7*100</f>
        <v>84.675148101388743</v>
      </c>
      <c r="V7" s="12">
        <v>10.01</v>
      </c>
      <c r="W7" s="12">
        <v>10.01</v>
      </c>
      <c r="X7" s="12">
        <v>10.01</v>
      </c>
      <c r="Y7" s="12">
        <v>10.01</v>
      </c>
      <c r="Z7" s="12">
        <v>10.01</v>
      </c>
      <c r="AA7" s="12">
        <f>100*Z7/F7</f>
        <v>97.21278042148198</v>
      </c>
    </row>
    <row r="8" spans="1:27" ht="72" x14ac:dyDescent="0.25">
      <c r="A8" s="5" t="s">
        <v>19</v>
      </c>
      <c r="B8" s="5" t="s">
        <v>1</v>
      </c>
      <c r="C8" s="6" t="s">
        <v>28</v>
      </c>
      <c r="D8" s="7" t="s">
        <v>29</v>
      </c>
      <c r="E8" s="5" t="s">
        <v>30</v>
      </c>
      <c r="F8" s="12">
        <v>3.3</v>
      </c>
      <c r="G8" s="12">
        <v>2.7</v>
      </c>
      <c r="H8" s="12">
        <v>2.6</v>
      </c>
      <c r="I8" s="12">
        <v>2.1</v>
      </c>
      <c r="J8" s="12">
        <v>1.6</v>
      </c>
      <c r="K8" s="12" t="s">
        <v>31</v>
      </c>
      <c r="L8" s="12">
        <v>2.4</v>
      </c>
      <c r="M8" s="12">
        <v>1.6</v>
      </c>
      <c r="N8" s="18" t="s">
        <v>260</v>
      </c>
      <c r="O8" s="12">
        <v>2.2999999999999998</v>
      </c>
      <c r="P8" s="21">
        <v>1.5</v>
      </c>
      <c r="Q8" s="37" t="s">
        <v>270</v>
      </c>
      <c r="R8" s="26">
        <f>P8-M8</f>
        <v>-0.10000000000000009</v>
      </c>
      <c r="S8" s="26">
        <f>P8-O8</f>
        <v>-0.79999999999999982</v>
      </c>
      <c r="T8" s="12">
        <f>O8-F8</f>
        <v>-1</v>
      </c>
      <c r="U8" s="12">
        <f>P8-F8</f>
        <v>-1.7999999999999998</v>
      </c>
      <c r="V8" s="12">
        <v>2.2999999999999998</v>
      </c>
      <c r="W8" s="12">
        <v>2.2999999999999998</v>
      </c>
      <c r="X8" s="12">
        <v>2.2999999999999998</v>
      </c>
      <c r="Y8" s="12">
        <v>2.2999999999999998</v>
      </c>
      <c r="Z8" s="12">
        <v>2.2999999999999998</v>
      </c>
      <c r="AA8" s="12">
        <f>Z8-F8</f>
        <v>-1</v>
      </c>
    </row>
    <row r="9" spans="1:27" ht="48" x14ac:dyDescent="0.25">
      <c r="A9" s="5" t="s">
        <v>19</v>
      </c>
      <c r="B9" s="5" t="s">
        <v>1</v>
      </c>
      <c r="C9" s="6" t="s">
        <v>32</v>
      </c>
      <c r="D9" s="7" t="s">
        <v>33</v>
      </c>
      <c r="E9" s="5" t="s">
        <v>34</v>
      </c>
      <c r="F9" s="12">
        <v>9329.0499999999993</v>
      </c>
      <c r="G9" s="12">
        <v>10557.7</v>
      </c>
      <c r="H9" s="12">
        <v>11510.35</v>
      </c>
      <c r="I9" s="12">
        <v>13146.4</v>
      </c>
      <c r="J9" s="12">
        <v>15697.9</v>
      </c>
      <c r="K9" s="12" t="s">
        <v>35</v>
      </c>
      <c r="L9" s="12">
        <v>15575</v>
      </c>
      <c r="M9" s="12">
        <v>17170.400000000001</v>
      </c>
      <c r="N9" s="18" t="s">
        <v>262</v>
      </c>
      <c r="O9" s="12">
        <v>17090</v>
      </c>
      <c r="P9" s="12">
        <v>18893.400000000001</v>
      </c>
      <c r="Q9" s="36" t="s">
        <v>281</v>
      </c>
      <c r="R9" s="25">
        <f>P9/M9*100</f>
        <v>110.03471089782416</v>
      </c>
      <c r="S9" s="25">
        <f>P9/O9*100</f>
        <v>110.55236980690464</v>
      </c>
      <c r="T9" s="12">
        <f>100*O9/F9</f>
        <v>183.19121453952977</v>
      </c>
      <c r="U9" s="11">
        <f>P9/F9*100</f>
        <v>202.52222895150101</v>
      </c>
      <c r="V9" s="12">
        <v>18644</v>
      </c>
      <c r="W9" s="12">
        <v>20260</v>
      </c>
      <c r="X9" s="12">
        <v>21953</v>
      </c>
      <c r="Y9" s="12">
        <v>23764</v>
      </c>
      <c r="Z9" s="12">
        <v>25625</v>
      </c>
      <c r="AA9" s="12">
        <f>100*Z9/F9</f>
        <v>274.67962975865714</v>
      </c>
    </row>
    <row r="10" spans="1:27" ht="36" x14ac:dyDescent="0.25">
      <c r="A10" s="5" t="s">
        <v>19</v>
      </c>
      <c r="B10" s="5" t="s">
        <v>1</v>
      </c>
      <c r="C10" s="6" t="s">
        <v>36</v>
      </c>
      <c r="D10" s="7" t="s">
        <v>37</v>
      </c>
      <c r="E10" s="5" t="s">
        <v>30</v>
      </c>
      <c r="F10" s="12">
        <v>102.75</v>
      </c>
      <c r="G10" s="12">
        <v>106.26</v>
      </c>
      <c r="H10" s="12">
        <v>101.42</v>
      </c>
      <c r="I10" s="12">
        <v>109.09</v>
      </c>
      <c r="J10" s="12">
        <v>114.04</v>
      </c>
      <c r="K10" s="12" t="s">
        <v>35</v>
      </c>
      <c r="L10" s="12">
        <v>104.32</v>
      </c>
      <c r="M10" s="12">
        <v>103.19</v>
      </c>
      <c r="N10" s="18" t="s">
        <v>261</v>
      </c>
      <c r="O10" s="12">
        <v>104.3</v>
      </c>
      <c r="P10" s="12">
        <v>97.6</v>
      </c>
      <c r="Q10" s="36" t="s">
        <v>282</v>
      </c>
      <c r="R10" s="26">
        <f>P10-M10</f>
        <v>-5.5900000000000034</v>
      </c>
      <c r="S10" s="26">
        <f>P10-O10</f>
        <v>-6.7000000000000028</v>
      </c>
      <c r="T10" s="12" t="e">
        <f>O10*L10*K10*I10*H10*F10/10000000000</f>
        <v>#VALUE!</v>
      </c>
      <c r="U10" s="12">
        <f>F10*G10*H10*I10*J10*M10*P10/1000000000000</f>
        <v>138.74100268885744</v>
      </c>
      <c r="V10" s="12">
        <v>103.7</v>
      </c>
      <c r="W10" s="12">
        <v>103.3</v>
      </c>
      <c r="X10" s="12">
        <v>103</v>
      </c>
      <c r="Y10" s="12">
        <v>102.9</v>
      </c>
      <c r="Z10" s="12">
        <v>102.5</v>
      </c>
      <c r="AA10" s="12" t="e">
        <f>Z10*Y10*X10*W10*V10*T10/10000000000</f>
        <v>#VALUE!</v>
      </c>
    </row>
    <row r="11" spans="1:27" ht="33" customHeight="1" x14ac:dyDescent="0.25">
      <c r="A11" s="5" t="s">
        <v>19</v>
      </c>
      <c r="B11" s="5" t="s">
        <v>1</v>
      </c>
      <c r="C11" s="6" t="s">
        <v>38</v>
      </c>
      <c r="D11" s="7" t="s">
        <v>39</v>
      </c>
      <c r="E11" s="5" t="s">
        <v>34</v>
      </c>
      <c r="F11" s="12">
        <v>6474</v>
      </c>
      <c r="G11" s="12">
        <v>7263</v>
      </c>
      <c r="H11" s="12">
        <v>7919</v>
      </c>
      <c r="I11" s="12">
        <v>9045</v>
      </c>
      <c r="J11" s="12">
        <v>10800</v>
      </c>
      <c r="K11" s="12" t="s">
        <v>40</v>
      </c>
      <c r="L11" s="12">
        <v>10708</v>
      </c>
      <c r="M11" s="12">
        <v>11813</v>
      </c>
      <c r="N11" s="18" t="s">
        <v>263</v>
      </c>
      <c r="O11" s="12">
        <v>11693</v>
      </c>
      <c r="P11" s="12">
        <v>11431</v>
      </c>
      <c r="Q11" s="36" t="s">
        <v>283</v>
      </c>
      <c r="R11" s="25">
        <f>P11/M11*100</f>
        <v>96.766274443409799</v>
      </c>
      <c r="S11" s="25">
        <f>P11/O11*100</f>
        <v>97.7593431967844</v>
      </c>
      <c r="T11" s="12">
        <f>100*O11/F11</f>
        <v>180.61476675934506</v>
      </c>
      <c r="U11" s="11">
        <f>P11/F11*100</f>
        <v>176.56780970033984</v>
      </c>
      <c r="V11" s="12">
        <v>12695</v>
      </c>
      <c r="W11" s="12">
        <v>13729</v>
      </c>
      <c r="X11" s="12">
        <v>14804</v>
      </c>
      <c r="Y11" s="12">
        <v>15948</v>
      </c>
      <c r="Z11" s="12">
        <v>17113</v>
      </c>
      <c r="AA11" s="12">
        <f>100*Z11/F11</f>
        <v>264.33426011739266</v>
      </c>
    </row>
    <row r="12" spans="1:27" ht="36" x14ac:dyDescent="0.25">
      <c r="A12" s="5" t="s">
        <v>19</v>
      </c>
      <c r="B12" s="5" t="s">
        <v>1</v>
      </c>
      <c r="C12" s="6" t="s">
        <v>41</v>
      </c>
      <c r="D12" s="7" t="s">
        <v>42</v>
      </c>
      <c r="E12" s="5" t="s">
        <v>30</v>
      </c>
      <c r="F12" s="12">
        <v>101.86</v>
      </c>
      <c r="G12" s="12">
        <v>105.34</v>
      </c>
      <c r="H12" s="12">
        <v>101.42</v>
      </c>
      <c r="I12" s="12">
        <v>108.36</v>
      </c>
      <c r="J12" s="12">
        <v>114.04</v>
      </c>
      <c r="K12" s="12"/>
      <c r="L12" s="12">
        <v>104.32</v>
      </c>
      <c r="M12" s="12">
        <v>103.19</v>
      </c>
      <c r="N12" s="18" t="s">
        <v>264</v>
      </c>
      <c r="O12" s="12">
        <v>103.8</v>
      </c>
      <c r="P12" s="12">
        <v>94.34</v>
      </c>
      <c r="Q12" s="36" t="s">
        <v>284</v>
      </c>
      <c r="R12" s="26">
        <f>P12-M12</f>
        <v>-8.8499999999999943</v>
      </c>
      <c r="S12" s="26">
        <f>P12-O12</f>
        <v>-9.4599999999999937</v>
      </c>
      <c r="T12" s="12">
        <f>O12*L12*K12*I12*H12*F12/10000000000</f>
        <v>0</v>
      </c>
      <c r="U12" s="12">
        <f>F12*G12*H12*I12*J12*M12*P12/1000000000000</f>
        <v>130.9122482680547</v>
      </c>
      <c r="V12" s="12">
        <v>103.2</v>
      </c>
      <c r="W12" s="12">
        <v>102.8</v>
      </c>
      <c r="X12" s="12">
        <v>102.5</v>
      </c>
      <c r="Y12" s="12">
        <v>102.4</v>
      </c>
      <c r="Z12" s="12">
        <v>102</v>
      </c>
      <c r="AA12" s="12">
        <f>Z12*Y12*X12*W12*V12*T12/10000000000</f>
        <v>0</v>
      </c>
    </row>
    <row r="13" spans="1:27" ht="22.5" x14ac:dyDescent="0.25">
      <c r="A13" s="5"/>
      <c r="B13" s="5"/>
      <c r="C13" s="6"/>
      <c r="D13" s="7" t="s">
        <v>43</v>
      </c>
      <c r="E13" s="5"/>
      <c r="F13" s="12"/>
      <c r="G13" s="12"/>
      <c r="H13" s="12"/>
      <c r="I13" s="12"/>
      <c r="J13" s="12"/>
      <c r="K13" s="12"/>
      <c r="L13" s="12"/>
      <c r="M13" s="12"/>
      <c r="N13" s="18"/>
      <c r="O13" s="12"/>
      <c r="P13" s="12"/>
      <c r="Q13" s="35"/>
      <c r="R13" s="12"/>
      <c r="S13" s="12"/>
      <c r="T13" s="12"/>
      <c r="U13" s="12"/>
      <c r="V13" s="12"/>
      <c r="W13" s="12"/>
      <c r="X13" s="12"/>
      <c r="Y13" s="12"/>
      <c r="Z13" s="12"/>
      <c r="AA13" s="12"/>
    </row>
    <row r="14" spans="1:27" ht="48" x14ac:dyDescent="0.25">
      <c r="A14" s="5" t="s">
        <v>19</v>
      </c>
      <c r="B14" s="5" t="s">
        <v>1</v>
      </c>
      <c r="C14" s="6" t="s">
        <v>44</v>
      </c>
      <c r="D14" s="7" t="s">
        <v>45</v>
      </c>
      <c r="E14" s="5" t="s">
        <v>46</v>
      </c>
      <c r="F14" s="12">
        <v>2734305</v>
      </c>
      <c r="G14" s="12">
        <v>2962946</v>
      </c>
      <c r="H14" s="12">
        <v>3012651</v>
      </c>
      <c r="I14" s="12">
        <v>3164983</v>
      </c>
      <c r="J14" s="12">
        <v>3325848</v>
      </c>
      <c r="K14" s="12"/>
      <c r="L14" s="12">
        <v>3509676</v>
      </c>
      <c r="M14" s="12">
        <v>3692737</v>
      </c>
      <c r="N14" s="12"/>
      <c r="O14" s="12">
        <v>3691345</v>
      </c>
      <c r="P14" s="12">
        <v>4601884</v>
      </c>
      <c r="Q14" s="34" t="s">
        <v>285</v>
      </c>
      <c r="R14" s="25">
        <f>P14/M14*100</f>
        <v>124.61986867735233</v>
      </c>
      <c r="S14" s="25">
        <f>P14/O14*100</f>
        <v>124.66686262053533</v>
      </c>
      <c r="T14" s="12">
        <f>100*O14/F14</f>
        <v>135.00121603113038</v>
      </c>
      <c r="U14" s="11">
        <f>P14/F14*100</f>
        <v>168.30178052558145</v>
      </c>
      <c r="V14" s="12">
        <v>3879787.6</v>
      </c>
      <c r="W14" s="12">
        <v>4081924.6</v>
      </c>
      <c r="X14" s="12">
        <v>4298878.9000000004</v>
      </c>
      <c r="Y14" s="12">
        <v>4518336.5999999996</v>
      </c>
      <c r="Z14" s="12">
        <v>4753742</v>
      </c>
      <c r="AA14" s="12">
        <f>100*Z14/F14</f>
        <v>173.85558670301961</v>
      </c>
    </row>
    <row r="15" spans="1:27" ht="48" x14ac:dyDescent="0.25">
      <c r="A15" s="5" t="s">
        <v>19</v>
      </c>
      <c r="B15" s="5" t="s">
        <v>1</v>
      </c>
      <c r="C15" s="6" t="s">
        <v>47</v>
      </c>
      <c r="D15" s="7" t="s">
        <v>48</v>
      </c>
      <c r="E15" s="5" t="s">
        <v>30</v>
      </c>
      <c r="F15" s="12">
        <v>107.2</v>
      </c>
      <c r="G15" s="12">
        <v>97.6</v>
      </c>
      <c r="H15" s="12">
        <v>100.5</v>
      </c>
      <c r="I15" s="12">
        <v>92.7</v>
      </c>
      <c r="J15" s="12">
        <v>106.9</v>
      </c>
      <c r="K15" s="12"/>
      <c r="L15" s="12">
        <v>100.1</v>
      </c>
      <c r="M15" s="12">
        <v>93.3</v>
      </c>
      <c r="N15" s="12"/>
      <c r="O15" s="12">
        <v>100.2</v>
      </c>
      <c r="P15" s="12">
        <v>104.7</v>
      </c>
      <c r="Q15" s="34" t="s">
        <v>286</v>
      </c>
      <c r="R15" s="26">
        <f>P15-M15</f>
        <v>11.400000000000006</v>
      </c>
      <c r="S15" s="26">
        <f>P15-O15</f>
        <v>4.5</v>
      </c>
      <c r="T15" s="12">
        <f>O15*L15*K15*I15*H15*F15/10000000000</f>
        <v>0</v>
      </c>
      <c r="U15" s="12">
        <f>F15*G15*H15*I15*J15*M15*P15/1000000000000</f>
        <v>101.78796447428633</v>
      </c>
      <c r="V15" s="12">
        <v>100.1</v>
      </c>
      <c r="W15" s="12">
        <v>100.2</v>
      </c>
      <c r="X15" s="12">
        <v>100.3</v>
      </c>
      <c r="Y15" s="12">
        <v>100.1</v>
      </c>
      <c r="Z15" s="12">
        <v>100.2</v>
      </c>
      <c r="AA15" s="12">
        <f>Z15*Y15*X15*W15*V15*T15/10000000000</f>
        <v>0</v>
      </c>
    </row>
    <row r="16" spans="1:27" ht="39.75" customHeight="1" x14ac:dyDescent="0.25">
      <c r="A16" s="5" t="s">
        <v>19</v>
      </c>
      <c r="B16" s="5" t="s">
        <v>1</v>
      </c>
      <c r="C16" s="6" t="s">
        <v>49</v>
      </c>
      <c r="D16" s="7" t="s">
        <v>50</v>
      </c>
      <c r="E16" s="5" t="s">
        <v>46</v>
      </c>
      <c r="F16" s="12">
        <v>1338955</v>
      </c>
      <c r="G16" s="12">
        <v>1240154</v>
      </c>
      <c r="H16" s="12">
        <v>1254258</v>
      </c>
      <c r="I16" s="12">
        <v>1079170</v>
      </c>
      <c r="J16" s="12">
        <v>1500686</v>
      </c>
      <c r="K16" s="12" t="s">
        <v>51</v>
      </c>
      <c r="L16" s="12">
        <v>1252910</v>
      </c>
      <c r="M16" s="12">
        <v>1244037</v>
      </c>
      <c r="N16" s="12" t="s">
        <v>265</v>
      </c>
      <c r="O16" s="12">
        <v>1317947</v>
      </c>
      <c r="P16" s="12">
        <v>1629453</v>
      </c>
      <c r="Q16" s="34" t="s">
        <v>287</v>
      </c>
      <c r="R16" s="25">
        <f>P16/M16*100</f>
        <v>130.98107210637627</v>
      </c>
      <c r="S16" s="25">
        <f>P16/O16*100</f>
        <v>123.63570006988141</v>
      </c>
      <c r="T16" s="12">
        <f>100*O16/F16</f>
        <v>98.43101523202796</v>
      </c>
      <c r="U16" s="11">
        <f>P16/F16*100</f>
        <v>121.69587476800939</v>
      </c>
      <c r="V16" s="12">
        <v>1385228</v>
      </c>
      <c r="W16" s="12">
        <v>1457398.4</v>
      </c>
      <c r="X16" s="12">
        <v>1534859.1</v>
      </c>
      <c r="Y16" s="12">
        <v>1613213.7</v>
      </c>
      <c r="Z16" s="12">
        <v>1697262.1</v>
      </c>
      <c r="AA16" s="12">
        <f>100*Z16/F16</f>
        <v>126.76020478656864</v>
      </c>
    </row>
    <row r="17" spans="1:27" ht="36" x14ac:dyDescent="0.25">
      <c r="A17" s="5" t="s">
        <v>19</v>
      </c>
      <c r="B17" s="5" t="s">
        <v>1</v>
      </c>
      <c r="C17" s="6" t="s">
        <v>52</v>
      </c>
      <c r="D17" s="7" t="s">
        <v>53</v>
      </c>
      <c r="E17" s="5" t="s">
        <v>30</v>
      </c>
      <c r="F17" s="12">
        <v>111</v>
      </c>
      <c r="G17" s="12">
        <v>92.1</v>
      </c>
      <c r="H17" s="12">
        <v>94.4</v>
      </c>
      <c r="I17" s="12">
        <v>78.2</v>
      </c>
      <c r="J17" s="12">
        <v>123</v>
      </c>
      <c r="K17" s="12"/>
      <c r="L17" s="12">
        <v>100.2</v>
      </c>
      <c r="M17" s="12">
        <v>76.8</v>
      </c>
      <c r="N17" s="12"/>
      <c r="O17" s="12">
        <v>100.2</v>
      </c>
      <c r="P17" s="12">
        <v>104.9</v>
      </c>
      <c r="Q17" s="34" t="s">
        <v>287</v>
      </c>
      <c r="R17" s="26">
        <f>P17-M17</f>
        <v>28.100000000000009</v>
      </c>
      <c r="S17" s="26">
        <f>P17-O17</f>
        <v>4.7000000000000028</v>
      </c>
      <c r="T17" s="12">
        <f>O17*L17*K17*I17*H17*F17/10000000000</f>
        <v>0</v>
      </c>
      <c r="U17" s="12">
        <f>F17*G17*H17*I17*J17*M17*P17/1000000000000</f>
        <v>74.78305039278564</v>
      </c>
      <c r="V17" s="12">
        <v>100.1</v>
      </c>
      <c r="W17" s="12">
        <v>100.2</v>
      </c>
      <c r="X17" s="12">
        <v>100.3</v>
      </c>
      <c r="Y17" s="12">
        <v>100.1</v>
      </c>
      <c r="Z17" s="12">
        <v>100.2</v>
      </c>
      <c r="AA17" s="12">
        <f>Z17*Y17*X17*W17*V17*T17/10000000000</f>
        <v>0</v>
      </c>
    </row>
    <row r="18" spans="1:27" ht="35.25" customHeight="1" x14ac:dyDescent="0.25">
      <c r="A18" s="5" t="s">
        <v>19</v>
      </c>
      <c r="B18" s="5" t="s">
        <v>1</v>
      </c>
      <c r="C18" s="6" t="s">
        <v>54</v>
      </c>
      <c r="D18" s="7" t="s">
        <v>55</v>
      </c>
      <c r="E18" s="5" t="s">
        <v>46</v>
      </c>
      <c r="F18" s="12">
        <v>1395350</v>
      </c>
      <c r="G18" s="12">
        <v>1722792</v>
      </c>
      <c r="H18" s="12">
        <v>1815633</v>
      </c>
      <c r="I18" s="12">
        <v>2135813</v>
      </c>
      <c r="J18" s="12">
        <v>1825162</v>
      </c>
      <c r="K18" s="12" t="s">
        <v>56</v>
      </c>
      <c r="L18" s="12">
        <v>2256767</v>
      </c>
      <c r="M18" s="12">
        <v>2448700</v>
      </c>
      <c r="N18" s="12"/>
      <c r="O18" s="12">
        <v>2373398</v>
      </c>
      <c r="P18" s="12">
        <v>2972431</v>
      </c>
      <c r="Q18" s="34" t="s">
        <v>288</v>
      </c>
      <c r="R18" s="25">
        <f>P18/M18*100</f>
        <v>121.38812431085881</v>
      </c>
      <c r="S18" s="25">
        <f>P18/O18*100</f>
        <v>125.23946678980937</v>
      </c>
      <c r="T18" s="12">
        <f>100*O18/F18</f>
        <v>170.09338158884867</v>
      </c>
      <c r="U18" s="11">
        <f>P18/F18*100</f>
        <v>213.02404414662988</v>
      </c>
      <c r="V18" s="12">
        <v>2494559.6</v>
      </c>
      <c r="W18" s="12">
        <v>2624526.2000000002</v>
      </c>
      <c r="X18" s="12">
        <v>2764019.8</v>
      </c>
      <c r="Y18" s="12">
        <v>2905122.9</v>
      </c>
      <c r="Z18" s="12">
        <v>3056479.9</v>
      </c>
      <c r="AA18" s="12">
        <f>100*Z18/F18</f>
        <v>219.04754362704699</v>
      </c>
    </row>
    <row r="19" spans="1:27" ht="36" x14ac:dyDescent="0.25">
      <c r="A19" s="5" t="s">
        <v>19</v>
      </c>
      <c r="B19" s="5" t="s">
        <v>1</v>
      </c>
      <c r="C19" s="6" t="s">
        <v>57</v>
      </c>
      <c r="D19" s="7" t="s">
        <v>58</v>
      </c>
      <c r="E19" s="5" t="s">
        <v>30</v>
      </c>
      <c r="F19" s="12">
        <v>103.6</v>
      </c>
      <c r="G19" s="12">
        <v>99.8</v>
      </c>
      <c r="H19" s="12">
        <v>105.1</v>
      </c>
      <c r="I19" s="12">
        <v>102.7</v>
      </c>
      <c r="J19" s="12">
        <v>97.1</v>
      </c>
      <c r="K19" s="12"/>
      <c r="L19" s="12">
        <v>100.1</v>
      </c>
      <c r="M19" s="12">
        <v>106.3</v>
      </c>
      <c r="N19" s="12"/>
      <c r="O19" s="12">
        <v>100.2</v>
      </c>
      <c r="P19" s="12">
        <v>104.6</v>
      </c>
      <c r="Q19" s="34" t="s">
        <v>288</v>
      </c>
      <c r="R19" s="26">
        <f>P19-M19</f>
        <v>-1.7000000000000028</v>
      </c>
      <c r="S19" s="26">
        <f>P19-O19</f>
        <v>4.3999999999999915</v>
      </c>
      <c r="T19" s="12">
        <f>O19*L19*K19*I19*H19*F19/10000000000</f>
        <v>0</v>
      </c>
      <c r="U19" s="12">
        <f>F19*G19*H19*I19*J19*M19*P19/1000000000000</f>
        <v>120.4890652870868</v>
      </c>
      <c r="V19" s="12">
        <v>100.1</v>
      </c>
      <c r="W19" s="12">
        <v>100.2</v>
      </c>
      <c r="X19" s="12">
        <v>100.3</v>
      </c>
      <c r="Y19" s="12">
        <v>100.1</v>
      </c>
      <c r="Z19" s="12">
        <v>100.2</v>
      </c>
      <c r="AA19" s="12">
        <f>Z19*Y19*X19*W19*V19*T19/10000000000</f>
        <v>0</v>
      </c>
    </row>
    <row r="20" spans="1:27" ht="22.5" x14ac:dyDescent="0.25">
      <c r="A20" s="5"/>
      <c r="B20" s="5"/>
      <c r="C20" s="6"/>
      <c r="D20" s="7" t="s">
        <v>59</v>
      </c>
      <c r="E20" s="5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35"/>
      <c r="R20" s="12"/>
      <c r="S20" s="12"/>
      <c r="T20" s="12"/>
      <c r="U20" s="12"/>
      <c r="V20" s="12"/>
      <c r="W20" s="12"/>
      <c r="X20" s="12"/>
      <c r="Y20" s="12"/>
      <c r="Z20" s="12"/>
      <c r="AA20" s="12"/>
    </row>
    <row r="21" spans="1:27" ht="72" x14ac:dyDescent="0.25">
      <c r="A21" s="5" t="s">
        <v>19</v>
      </c>
      <c r="B21" s="5" t="s">
        <v>1</v>
      </c>
      <c r="C21" s="6" t="s">
        <v>60</v>
      </c>
      <c r="D21" s="7" t="s">
        <v>61</v>
      </c>
      <c r="E21" s="5" t="s">
        <v>46</v>
      </c>
      <c r="F21" s="12">
        <v>18904.3</v>
      </c>
      <c r="G21" s="12">
        <v>15835.7</v>
      </c>
      <c r="H21" s="12">
        <v>22767.5</v>
      </c>
      <c r="I21" s="12">
        <v>27556</v>
      </c>
      <c r="J21" s="12">
        <v>11910</v>
      </c>
      <c r="K21" s="12" t="s">
        <v>62</v>
      </c>
      <c r="L21" s="12">
        <v>25375</v>
      </c>
      <c r="M21" s="12">
        <v>4234</v>
      </c>
      <c r="N21" s="12"/>
      <c r="O21" s="12">
        <v>26237</v>
      </c>
      <c r="P21" s="12">
        <v>2362</v>
      </c>
      <c r="Q21" s="33" t="s">
        <v>289</v>
      </c>
      <c r="R21" s="25">
        <f>P21/M21*100</f>
        <v>55.78649031648559</v>
      </c>
      <c r="S21" s="25">
        <f>P21/O21*100</f>
        <v>9.002553645614972</v>
      </c>
      <c r="T21" s="12">
        <f>100*O21/F21</f>
        <v>138.78852959379611</v>
      </c>
      <c r="U21" s="11">
        <f>P21/F21*100</f>
        <v>12.494511830641706</v>
      </c>
      <c r="V21" s="12">
        <v>27129.8</v>
      </c>
      <c r="W21" s="12">
        <v>28052.2</v>
      </c>
      <c r="X21" s="12">
        <v>29006</v>
      </c>
      <c r="Y21" s="12">
        <v>29992.2</v>
      </c>
      <c r="Z21" s="12">
        <v>31012</v>
      </c>
      <c r="AA21" s="12">
        <f>100*Z21/F21</f>
        <v>164.04733314642701</v>
      </c>
    </row>
    <row r="22" spans="1:27" ht="84" x14ac:dyDescent="0.25">
      <c r="A22" s="5" t="s">
        <v>19</v>
      </c>
      <c r="B22" s="5" t="s">
        <v>1</v>
      </c>
      <c r="C22" s="6" t="s">
        <v>63</v>
      </c>
      <c r="D22" s="7" t="s">
        <v>64</v>
      </c>
      <c r="E22" s="5" t="s">
        <v>30</v>
      </c>
      <c r="F22" s="12">
        <v>113.88</v>
      </c>
      <c r="G22" s="12">
        <v>83.77</v>
      </c>
      <c r="H22" s="12">
        <v>143.77000000000001</v>
      </c>
      <c r="I22" s="12">
        <v>121.03</v>
      </c>
      <c r="J22" s="12">
        <v>43.22</v>
      </c>
      <c r="K22" s="12"/>
      <c r="L22" s="12">
        <v>103.4</v>
      </c>
      <c r="M22" s="12">
        <v>35.549999999999997</v>
      </c>
      <c r="N22" s="12"/>
      <c r="O22" s="12">
        <v>103.4</v>
      </c>
      <c r="P22" s="12">
        <v>55.79</v>
      </c>
      <c r="Q22" s="33" t="s">
        <v>290</v>
      </c>
      <c r="R22" s="26">
        <f>P22-M22</f>
        <v>20.240000000000002</v>
      </c>
      <c r="S22" s="26">
        <f>P22-O22</f>
        <v>-47.610000000000007</v>
      </c>
      <c r="T22" s="12">
        <f>O22*L22*K22*I22*H22*F22/10000000000</f>
        <v>0</v>
      </c>
      <c r="U22" s="12">
        <f>P22-F22</f>
        <v>-58.089999999999996</v>
      </c>
      <c r="V22" s="12">
        <v>103.4</v>
      </c>
      <c r="W22" s="12">
        <v>103.4</v>
      </c>
      <c r="X22" s="12">
        <v>103.4</v>
      </c>
      <c r="Y22" s="12">
        <v>103.4</v>
      </c>
      <c r="Z22" s="12">
        <v>103.4</v>
      </c>
      <c r="AA22" s="12">
        <f>Z22*Y22*X22*W22*V22*T22/10000000000</f>
        <v>0</v>
      </c>
    </row>
    <row r="23" spans="1:27" ht="72" x14ac:dyDescent="0.25">
      <c r="A23" s="5" t="s">
        <v>19</v>
      </c>
      <c r="B23" s="5" t="s">
        <v>1</v>
      </c>
      <c r="C23" s="6" t="s">
        <v>65</v>
      </c>
      <c r="D23" s="7" t="s">
        <v>48</v>
      </c>
      <c r="E23" s="5" t="s">
        <v>30</v>
      </c>
      <c r="F23" s="12">
        <v>95.5</v>
      </c>
      <c r="G23" s="12">
        <v>80.209999999999994</v>
      </c>
      <c r="H23" s="12">
        <v>130.69999999999999</v>
      </c>
      <c r="I23" s="12">
        <v>113.7</v>
      </c>
      <c r="J23" s="12">
        <v>81.3</v>
      </c>
      <c r="K23" s="12" t="s">
        <v>66</v>
      </c>
      <c r="L23" s="12">
        <v>100</v>
      </c>
      <c r="M23" s="12">
        <v>40.9</v>
      </c>
      <c r="N23" s="12"/>
      <c r="O23" s="12">
        <v>100</v>
      </c>
      <c r="P23" s="12">
        <v>89.1</v>
      </c>
      <c r="Q23" s="34" t="s">
        <v>291</v>
      </c>
      <c r="R23" s="26">
        <f>P23-M23</f>
        <v>48.199999999999996</v>
      </c>
      <c r="S23" s="26">
        <f>P23-O23</f>
        <v>-10.900000000000006</v>
      </c>
      <c r="T23" s="12" t="e">
        <f>O23*L23*K23*I23*H23*F23/10000000000</f>
        <v>#VALUE!</v>
      </c>
      <c r="U23" s="12">
        <f>P23-F23</f>
        <v>-6.4000000000000057</v>
      </c>
      <c r="V23" s="12">
        <v>100</v>
      </c>
      <c r="W23" s="12">
        <v>100</v>
      </c>
      <c r="X23" s="12">
        <v>100</v>
      </c>
      <c r="Y23" s="12">
        <v>100</v>
      </c>
      <c r="Z23" s="12">
        <v>100</v>
      </c>
      <c r="AA23" s="12" t="e">
        <f>Z23*Y23*X23*W23*V23*T23/10000000000</f>
        <v>#VALUE!</v>
      </c>
    </row>
    <row r="24" spans="1:27" ht="33.75" x14ac:dyDescent="0.25">
      <c r="A24" s="5"/>
      <c r="B24" s="5"/>
      <c r="C24" s="6"/>
      <c r="D24" s="7" t="s">
        <v>67</v>
      </c>
      <c r="E24" s="5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35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ht="72" x14ac:dyDescent="0.25">
      <c r="A25" s="5" t="s">
        <v>19</v>
      </c>
      <c r="B25" s="5" t="s">
        <v>1</v>
      </c>
      <c r="C25" s="6" t="s">
        <v>68</v>
      </c>
      <c r="D25" s="7" t="s">
        <v>61</v>
      </c>
      <c r="E25" s="5" t="s">
        <v>46</v>
      </c>
      <c r="F25" s="12">
        <v>343127</v>
      </c>
      <c r="G25" s="12">
        <v>390828</v>
      </c>
      <c r="H25" s="12">
        <v>470790.40000000002</v>
      </c>
      <c r="I25" s="12">
        <v>556944.1</v>
      </c>
      <c r="J25" s="12">
        <v>772726.02300000004</v>
      </c>
      <c r="K25" s="12" t="s">
        <v>69</v>
      </c>
      <c r="L25" s="12">
        <v>663166.01</v>
      </c>
      <c r="M25" s="12">
        <v>970116.25</v>
      </c>
      <c r="N25" s="12"/>
      <c r="O25" s="12">
        <v>712001.62</v>
      </c>
      <c r="P25" s="12">
        <v>1229568.2</v>
      </c>
      <c r="Q25" s="32" t="s">
        <v>292</v>
      </c>
      <c r="R25" s="25">
        <f>P25/M25*100</f>
        <v>126.744418516853</v>
      </c>
      <c r="S25" s="25">
        <f>P25/O25*100</f>
        <v>172.69176999906264</v>
      </c>
      <c r="T25" s="12">
        <f>100*O25/F25</f>
        <v>207.50381637119784</v>
      </c>
      <c r="U25" s="11">
        <f>P25/F25*100</f>
        <v>358.34201330702626</v>
      </c>
      <c r="V25" s="12">
        <v>766532.53</v>
      </c>
      <c r="W25" s="12">
        <v>825736.07</v>
      </c>
      <c r="X25" s="12">
        <v>890057.65</v>
      </c>
      <c r="Y25" s="12">
        <v>959974.05</v>
      </c>
      <c r="Z25" s="12">
        <v>1036014.32</v>
      </c>
      <c r="AA25" s="12">
        <f>100*Z25/F25</f>
        <v>301.93319674639417</v>
      </c>
    </row>
    <row r="26" spans="1:27" ht="48" x14ac:dyDescent="0.25">
      <c r="A26" s="5" t="s">
        <v>19</v>
      </c>
      <c r="B26" s="5" t="s">
        <v>1</v>
      </c>
      <c r="C26" s="6" t="s">
        <v>70</v>
      </c>
      <c r="D26" s="7" t="s">
        <v>64</v>
      </c>
      <c r="E26" s="5" t="s">
        <v>30</v>
      </c>
      <c r="F26" s="12">
        <v>58.06</v>
      </c>
      <c r="G26" s="12">
        <v>113.9</v>
      </c>
      <c r="H26" s="12">
        <v>120.46</v>
      </c>
      <c r="I26" s="12">
        <v>118.3</v>
      </c>
      <c r="J26" s="12">
        <v>138.74</v>
      </c>
      <c r="K26" s="12" t="s">
        <v>71</v>
      </c>
      <c r="L26" s="12">
        <v>107.62</v>
      </c>
      <c r="M26" s="12">
        <v>125.5</v>
      </c>
      <c r="N26" s="12"/>
      <c r="O26" s="12">
        <v>107.36</v>
      </c>
      <c r="P26" s="12">
        <v>126.7</v>
      </c>
      <c r="Q26" s="32" t="s">
        <v>293</v>
      </c>
      <c r="R26" s="26">
        <f>P26-M26</f>
        <v>1.2000000000000028</v>
      </c>
      <c r="S26" s="26">
        <f>P26-O26</f>
        <v>19.340000000000003</v>
      </c>
      <c r="T26" s="12" t="e">
        <f>O26*L26*K26*I26*H26*F26/10000000000</f>
        <v>#VALUE!</v>
      </c>
      <c r="U26" s="12">
        <f>P26-F26</f>
        <v>68.64</v>
      </c>
      <c r="V26" s="12">
        <v>107.66</v>
      </c>
      <c r="W26" s="12">
        <v>107.72</v>
      </c>
      <c r="X26" s="12">
        <v>107.79</v>
      </c>
      <c r="Y26" s="12">
        <v>107.86</v>
      </c>
      <c r="Z26" s="12">
        <v>107.92</v>
      </c>
      <c r="AA26" s="12">
        <f>100*Z25/F25</f>
        <v>301.93319674639417</v>
      </c>
    </row>
    <row r="27" spans="1:27" ht="60" x14ac:dyDescent="0.25">
      <c r="A27" s="5" t="s">
        <v>19</v>
      </c>
      <c r="B27" s="5" t="s">
        <v>1</v>
      </c>
      <c r="C27" s="6" t="s">
        <v>72</v>
      </c>
      <c r="D27" s="7" t="s">
        <v>73</v>
      </c>
      <c r="E27" s="5" t="s">
        <v>30</v>
      </c>
      <c r="F27" s="12">
        <v>64.900000000000006</v>
      </c>
      <c r="G27" s="12">
        <v>111.63</v>
      </c>
      <c r="H27" s="12">
        <v>99.54</v>
      </c>
      <c r="I27" s="12">
        <v>96.1</v>
      </c>
      <c r="J27" s="12">
        <v>95.9</v>
      </c>
      <c r="K27" s="12"/>
      <c r="L27" s="12">
        <v>100</v>
      </c>
      <c r="M27" s="12">
        <v>96.4</v>
      </c>
      <c r="N27" s="12"/>
      <c r="O27" s="12">
        <v>100</v>
      </c>
      <c r="P27" s="21">
        <v>103.8</v>
      </c>
      <c r="Q27" s="32" t="s">
        <v>294</v>
      </c>
      <c r="R27" s="26">
        <f>P27-M27</f>
        <v>7.3999999999999915</v>
      </c>
      <c r="S27" s="26">
        <f>P27-O27</f>
        <v>3.7999999999999972</v>
      </c>
      <c r="T27" s="12">
        <f>O27*L27*K27*I27*H27*F27/10000000000</f>
        <v>0</v>
      </c>
      <c r="U27" s="12">
        <f>P27-F27</f>
        <v>38.899999999999991</v>
      </c>
      <c r="V27" s="12">
        <v>100</v>
      </c>
      <c r="W27" s="12">
        <v>100</v>
      </c>
      <c r="X27" s="12">
        <v>100</v>
      </c>
      <c r="Y27" s="12">
        <v>100</v>
      </c>
      <c r="Z27" s="12">
        <v>100</v>
      </c>
      <c r="AA27" s="12">
        <f>Z27*Y27*X27*W27*V27*T27/10000000000</f>
        <v>0</v>
      </c>
    </row>
    <row r="28" spans="1:27" ht="22.5" x14ac:dyDescent="0.25">
      <c r="A28" s="5"/>
      <c r="B28" s="5"/>
      <c r="C28" s="6"/>
      <c r="D28" s="7" t="s">
        <v>307</v>
      </c>
      <c r="E28" s="5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35"/>
      <c r="R28" s="12"/>
      <c r="S28" s="12"/>
      <c r="T28" s="12"/>
      <c r="U28" s="12"/>
      <c r="V28" s="12"/>
      <c r="W28" s="12"/>
      <c r="X28" s="12"/>
      <c r="Y28" s="12"/>
      <c r="Z28" s="12"/>
      <c r="AA28" s="12"/>
    </row>
    <row r="29" spans="1:27" ht="72" x14ac:dyDescent="0.25">
      <c r="A29" s="5" t="s">
        <v>19</v>
      </c>
      <c r="B29" s="5" t="s">
        <v>1</v>
      </c>
      <c r="C29" s="6" t="s">
        <v>74</v>
      </c>
      <c r="D29" s="7" t="s">
        <v>61</v>
      </c>
      <c r="E29" s="5" t="s">
        <v>46</v>
      </c>
      <c r="F29" s="12">
        <v>146337.60000000001</v>
      </c>
      <c r="G29" s="12">
        <v>217979</v>
      </c>
      <c r="H29" s="12">
        <v>270001.40000000002</v>
      </c>
      <c r="I29" s="12">
        <v>193644.4</v>
      </c>
      <c r="J29" s="12">
        <v>135735.1</v>
      </c>
      <c r="K29" s="12" t="s">
        <v>75</v>
      </c>
      <c r="L29" s="12">
        <v>259633.01</v>
      </c>
      <c r="M29" s="12">
        <v>106987.4</v>
      </c>
      <c r="N29" s="12"/>
      <c r="O29" s="12">
        <v>274926.62</v>
      </c>
      <c r="P29" s="12">
        <v>93641</v>
      </c>
      <c r="Q29" s="33" t="s">
        <v>295</v>
      </c>
      <c r="R29" s="25">
        <f>P29/M29*100</f>
        <v>87.52525998388596</v>
      </c>
      <c r="S29" s="25">
        <f>P29/O29*100</f>
        <v>34.060361270218216</v>
      </c>
      <c r="T29" s="12">
        <f>100*O29/F29</f>
        <v>187.87148347383038</v>
      </c>
      <c r="U29" s="11">
        <f>P29/F29*100</f>
        <v>63.989705994904931</v>
      </c>
      <c r="V29" s="12">
        <v>292732.53000000003</v>
      </c>
      <c r="W29" s="12">
        <v>311720.11</v>
      </c>
      <c r="X29" s="12">
        <v>331969.17</v>
      </c>
      <c r="Y29" s="12">
        <v>353564.95</v>
      </c>
      <c r="Z29" s="12">
        <v>376598.54</v>
      </c>
      <c r="AA29" s="12">
        <f>100*Z29/F29</f>
        <v>257.34912968369031</v>
      </c>
    </row>
    <row r="30" spans="1:27" ht="72" x14ac:dyDescent="0.25">
      <c r="A30" s="5" t="s">
        <v>19</v>
      </c>
      <c r="B30" s="5" t="s">
        <v>1</v>
      </c>
      <c r="C30" s="6" t="s">
        <v>76</v>
      </c>
      <c r="D30" s="7" t="s">
        <v>64</v>
      </c>
      <c r="E30" s="5" t="s">
        <v>30</v>
      </c>
      <c r="F30" s="12">
        <v>37.369999999999997</v>
      </c>
      <c r="G30" s="12">
        <v>148.96</v>
      </c>
      <c r="H30" s="12">
        <v>123.87</v>
      </c>
      <c r="I30" s="12">
        <v>71.72</v>
      </c>
      <c r="J30" s="12">
        <v>70.099999999999994</v>
      </c>
      <c r="K30" s="12"/>
      <c r="L30" s="12">
        <v>106.69</v>
      </c>
      <c r="M30" s="12">
        <v>78.8</v>
      </c>
      <c r="N30" s="12"/>
      <c r="O30" s="12">
        <v>105.89</v>
      </c>
      <c r="P30" s="12">
        <v>87.53</v>
      </c>
      <c r="Q30" s="33" t="s">
        <v>296</v>
      </c>
      <c r="R30" s="26">
        <f>P30-M30</f>
        <v>8.730000000000004</v>
      </c>
      <c r="S30" s="26">
        <f>P30-O30</f>
        <v>-18.36</v>
      </c>
      <c r="T30" s="12">
        <f>O30*L30*K30*I30*H30*F30/10000000000</f>
        <v>0</v>
      </c>
      <c r="U30" s="12">
        <f>P30-F30</f>
        <v>50.160000000000004</v>
      </c>
      <c r="V30" s="12">
        <v>106.48</v>
      </c>
      <c r="W30" s="12">
        <v>106.49</v>
      </c>
      <c r="X30" s="12">
        <v>106.5</v>
      </c>
      <c r="Y30" s="12">
        <v>106.51</v>
      </c>
      <c r="Z30" s="12">
        <v>106.51</v>
      </c>
      <c r="AA30" s="12">
        <f>100*Z29/F29</f>
        <v>257.34912968369031</v>
      </c>
    </row>
    <row r="31" spans="1:27" ht="48" x14ac:dyDescent="0.25">
      <c r="A31" s="5" t="s">
        <v>19</v>
      </c>
      <c r="B31" s="5" t="s">
        <v>1</v>
      </c>
      <c r="C31" s="6" t="s">
        <v>77</v>
      </c>
      <c r="D31" s="7" t="s">
        <v>73</v>
      </c>
      <c r="E31" s="5" t="s">
        <v>30</v>
      </c>
      <c r="F31" s="12">
        <v>15.3</v>
      </c>
      <c r="G31" s="12">
        <v>142.02000000000001</v>
      </c>
      <c r="H31" s="12">
        <v>93.24</v>
      </c>
      <c r="I31" s="12">
        <v>84.9</v>
      </c>
      <c r="J31" s="12">
        <v>68</v>
      </c>
      <c r="K31" s="12" t="s">
        <v>78</v>
      </c>
      <c r="L31" s="12">
        <v>100</v>
      </c>
      <c r="M31" s="12">
        <v>102.7</v>
      </c>
      <c r="N31" s="12"/>
      <c r="O31" s="12">
        <v>100</v>
      </c>
      <c r="P31" s="21">
        <v>98.5</v>
      </c>
      <c r="Q31" s="34" t="s">
        <v>297</v>
      </c>
      <c r="R31" s="26">
        <f>P31-M31</f>
        <v>-4.2000000000000028</v>
      </c>
      <c r="S31" s="26">
        <f>P31-O31</f>
        <v>-1.5</v>
      </c>
      <c r="T31" s="12" t="e">
        <f>O31*L31*K31*I31*H31*F31/10000000000</f>
        <v>#VALUE!</v>
      </c>
      <c r="U31" s="12">
        <f>P31-F31</f>
        <v>83.2</v>
      </c>
      <c r="V31" s="12">
        <v>100</v>
      </c>
      <c r="W31" s="12">
        <v>100</v>
      </c>
      <c r="X31" s="12">
        <v>100</v>
      </c>
      <c r="Y31" s="12">
        <v>100</v>
      </c>
      <c r="Z31" s="12">
        <v>100</v>
      </c>
      <c r="AA31" s="12" t="e">
        <f>Z31*Y31*X31*W31*V31*T31/10000000000</f>
        <v>#VALUE!</v>
      </c>
    </row>
    <row r="32" spans="1:27" ht="22.5" x14ac:dyDescent="0.25">
      <c r="A32" s="5"/>
      <c r="B32" s="5"/>
      <c r="C32" s="6"/>
      <c r="D32" s="7" t="s">
        <v>304</v>
      </c>
      <c r="E32" s="5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35"/>
      <c r="R32" s="12"/>
      <c r="S32" s="12"/>
      <c r="T32" s="12"/>
      <c r="U32" s="12"/>
      <c r="V32" s="12"/>
      <c r="W32" s="12"/>
      <c r="X32" s="12"/>
      <c r="Y32" s="12"/>
      <c r="Z32" s="12"/>
      <c r="AA32" s="12"/>
    </row>
    <row r="33" spans="1:27" ht="72" x14ac:dyDescent="0.25">
      <c r="A33" s="5" t="s">
        <v>19</v>
      </c>
      <c r="B33" s="5" t="s">
        <v>1</v>
      </c>
      <c r="C33" s="6" t="s">
        <v>79</v>
      </c>
      <c r="D33" s="7" t="s">
        <v>61</v>
      </c>
      <c r="E33" s="5" t="s">
        <v>46</v>
      </c>
      <c r="F33" s="12">
        <v>120597.6</v>
      </c>
      <c r="G33" s="12">
        <v>173279.8</v>
      </c>
      <c r="H33" s="12">
        <v>216877.2</v>
      </c>
      <c r="I33" s="12">
        <v>159031.1</v>
      </c>
      <c r="J33" s="12">
        <v>77875.399999999994</v>
      </c>
      <c r="K33" s="12" t="s">
        <v>80</v>
      </c>
      <c r="L33" s="12">
        <v>203148.77</v>
      </c>
      <c r="M33" s="12">
        <v>83343.399999999994</v>
      </c>
      <c r="N33" s="12"/>
      <c r="O33" s="12">
        <v>217369.18</v>
      </c>
      <c r="P33" s="12">
        <v>72424</v>
      </c>
      <c r="Q33" s="33" t="s">
        <v>299</v>
      </c>
      <c r="R33" s="25">
        <f>P33/M33*100</f>
        <v>86.898302685035659</v>
      </c>
      <c r="S33" s="25">
        <f>P33/O33*100</f>
        <v>33.318430883347858</v>
      </c>
      <c r="T33" s="12">
        <f>100*O33/F33</f>
        <v>180.24337134404001</v>
      </c>
      <c r="U33" s="11">
        <f>P33/F33*100</f>
        <v>60.054263103079997</v>
      </c>
      <c r="V33" s="12">
        <v>232585</v>
      </c>
      <c r="W33" s="12">
        <v>248865.95</v>
      </c>
      <c r="X33" s="12">
        <v>266286.57</v>
      </c>
      <c r="Y33" s="12">
        <v>284926.63</v>
      </c>
      <c r="Z33" s="12">
        <v>304871.5</v>
      </c>
      <c r="AA33" s="12">
        <f>100*Z33/F33</f>
        <v>252.80063616523049</v>
      </c>
    </row>
    <row r="34" spans="1:27" ht="72" x14ac:dyDescent="0.25">
      <c r="A34" s="5" t="s">
        <v>19</v>
      </c>
      <c r="B34" s="5" t="s">
        <v>1</v>
      </c>
      <c r="C34" s="6" t="s">
        <v>81</v>
      </c>
      <c r="D34" s="7" t="s">
        <v>64</v>
      </c>
      <c r="E34" s="5" t="s">
        <v>30</v>
      </c>
      <c r="F34" s="12">
        <v>35.68</v>
      </c>
      <c r="G34" s="12">
        <v>143.68</v>
      </c>
      <c r="H34" s="12">
        <v>125.16</v>
      </c>
      <c r="I34" s="12">
        <v>73.33</v>
      </c>
      <c r="J34" s="12">
        <v>48.97</v>
      </c>
      <c r="K34" s="12"/>
      <c r="L34" s="12">
        <v>107</v>
      </c>
      <c r="M34" s="12">
        <v>107</v>
      </c>
      <c r="N34" s="12"/>
      <c r="O34" s="12">
        <v>107</v>
      </c>
      <c r="P34" s="12">
        <v>86.9</v>
      </c>
      <c r="Q34" s="33" t="s">
        <v>300</v>
      </c>
      <c r="R34" s="26">
        <f>P34-M34</f>
        <v>-20.099999999999994</v>
      </c>
      <c r="S34" s="26">
        <f>P34-O34</f>
        <v>-20.099999999999994</v>
      </c>
      <c r="T34" s="12">
        <f>O34*L34*K34*I34*H34*F34/10000000000</f>
        <v>0</v>
      </c>
      <c r="U34" s="12">
        <f>P34-F34</f>
        <v>51.220000000000006</v>
      </c>
      <c r="V34" s="12">
        <v>107</v>
      </c>
      <c r="W34" s="12">
        <v>107</v>
      </c>
      <c r="X34" s="12">
        <v>107</v>
      </c>
      <c r="Y34" s="12">
        <v>107</v>
      </c>
      <c r="Z34" s="12">
        <v>107</v>
      </c>
      <c r="AA34" s="12">
        <f>100*Z33/F33</f>
        <v>252.80063616523049</v>
      </c>
    </row>
    <row r="35" spans="1:27" ht="48" x14ac:dyDescent="0.25">
      <c r="A35" s="5" t="s">
        <v>19</v>
      </c>
      <c r="B35" s="5" t="s">
        <v>1</v>
      </c>
      <c r="C35" s="6" t="s">
        <v>82</v>
      </c>
      <c r="D35" s="7" t="s">
        <v>48</v>
      </c>
      <c r="E35" s="5" t="s">
        <v>30</v>
      </c>
      <c r="F35" s="12">
        <v>23.9</v>
      </c>
      <c r="G35" s="12">
        <v>134.69</v>
      </c>
      <c r="H35" s="12">
        <v>89.49</v>
      </c>
      <c r="I35" s="12">
        <v>64.95</v>
      </c>
      <c r="J35" s="12">
        <v>62.6</v>
      </c>
      <c r="K35" s="12" t="s">
        <v>83</v>
      </c>
      <c r="L35" s="12">
        <v>100</v>
      </c>
      <c r="M35" s="12">
        <v>102.5</v>
      </c>
      <c r="N35" s="12"/>
      <c r="O35" s="12">
        <v>100</v>
      </c>
      <c r="P35" s="21">
        <v>85.4</v>
      </c>
      <c r="Q35" s="34" t="s">
        <v>297</v>
      </c>
      <c r="R35" s="26">
        <f>P35-M35</f>
        <v>-17.099999999999994</v>
      </c>
      <c r="S35" s="26">
        <f>P35-O35</f>
        <v>-14.599999999999994</v>
      </c>
      <c r="T35" s="12" t="e">
        <f>O35*L35*K35*I35*H35*F35/10000000000</f>
        <v>#VALUE!</v>
      </c>
      <c r="U35" s="12">
        <f>P35-F35</f>
        <v>61.500000000000007</v>
      </c>
      <c r="V35" s="12">
        <v>100</v>
      </c>
      <c r="W35" s="12">
        <v>100</v>
      </c>
      <c r="X35" s="12">
        <v>100</v>
      </c>
      <c r="Y35" s="12">
        <v>100</v>
      </c>
      <c r="Z35" s="12">
        <v>100</v>
      </c>
      <c r="AA35" s="12" t="e">
        <f>Z35*Y35*X35*W35*V35*T35/10000000000</f>
        <v>#VALUE!</v>
      </c>
    </row>
    <row r="36" spans="1:27" ht="22.5" x14ac:dyDescent="0.25">
      <c r="A36" s="5"/>
      <c r="B36" s="5"/>
      <c r="C36" s="6"/>
      <c r="D36" s="7" t="s">
        <v>305</v>
      </c>
      <c r="E36" s="5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35" t="s">
        <v>298</v>
      </c>
      <c r="R36" s="12"/>
      <c r="S36" s="12"/>
      <c r="T36" s="12"/>
      <c r="U36" s="12"/>
      <c r="V36" s="12"/>
      <c r="W36" s="12"/>
      <c r="X36" s="12"/>
      <c r="Y36" s="12"/>
      <c r="Z36" s="12"/>
      <c r="AA36" s="12"/>
    </row>
    <row r="37" spans="1:27" ht="72" x14ac:dyDescent="0.25">
      <c r="A37" s="5" t="s">
        <v>19</v>
      </c>
      <c r="B37" s="5" t="s">
        <v>1</v>
      </c>
      <c r="C37" s="6" t="s">
        <v>84</v>
      </c>
      <c r="D37" s="7" t="s">
        <v>61</v>
      </c>
      <c r="E37" s="5" t="s">
        <v>46</v>
      </c>
      <c r="F37" s="12">
        <v>120597.6</v>
      </c>
      <c r="G37" s="12">
        <v>173279.8</v>
      </c>
      <c r="H37" s="12">
        <v>216877.2</v>
      </c>
      <c r="I37" s="12">
        <v>159031.1</v>
      </c>
      <c r="J37" s="12">
        <v>77875.399999999994</v>
      </c>
      <c r="K37" s="12" t="s">
        <v>85</v>
      </c>
      <c r="L37" s="12">
        <v>203148.76699999999</v>
      </c>
      <c r="M37" s="12">
        <v>83343.399999999994</v>
      </c>
      <c r="N37" s="12"/>
      <c r="O37" s="12">
        <v>217369.18</v>
      </c>
      <c r="P37" s="12">
        <v>72424</v>
      </c>
      <c r="Q37" s="33" t="s">
        <v>299</v>
      </c>
      <c r="R37" s="25">
        <f>P37/M37*100</f>
        <v>86.898302685035659</v>
      </c>
      <c r="S37" s="25">
        <f>P37/O37*100</f>
        <v>33.318430883347858</v>
      </c>
      <c r="T37" s="12">
        <f>100*O37/F37</f>
        <v>180.24337134404001</v>
      </c>
      <c r="U37" s="11">
        <f>P37/F37*100</f>
        <v>60.054263103079997</v>
      </c>
      <c r="V37" s="12">
        <v>232585</v>
      </c>
      <c r="W37" s="12">
        <v>248865.95</v>
      </c>
      <c r="X37" s="12">
        <v>266286.57</v>
      </c>
      <c r="Y37" s="12">
        <v>284926.63</v>
      </c>
      <c r="Z37" s="12">
        <v>304871.495</v>
      </c>
      <c r="AA37" s="12">
        <f>100*Z37/F37</f>
        <v>252.80063201921098</v>
      </c>
    </row>
    <row r="38" spans="1:27" ht="72" x14ac:dyDescent="0.25">
      <c r="A38" s="5" t="s">
        <v>19</v>
      </c>
      <c r="B38" s="5" t="s">
        <v>1</v>
      </c>
      <c r="C38" s="6" t="s">
        <v>86</v>
      </c>
      <c r="D38" s="7" t="s">
        <v>64</v>
      </c>
      <c r="E38" s="5" t="s">
        <v>30</v>
      </c>
      <c r="F38" s="12">
        <v>35.68</v>
      </c>
      <c r="G38" s="12">
        <v>143.68</v>
      </c>
      <c r="H38" s="12">
        <v>125.16</v>
      </c>
      <c r="I38" s="12">
        <v>73.33</v>
      </c>
      <c r="J38" s="12">
        <v>48.97</v>
      </c>
      <c r="K38" s="12" t="s">
        <v>83</v>
      </c>
      <c r="L38" s="12">
        <v>107</v>
      </c>
      <c r="M38" s="12">
        <v>107</v>
      </c>
      <c r="N38" s="12"/>
      <c r="O38" s="12">
        <v>107</v>
      </c>
      <c r="P38" s="12">
        <v>86.9</v>
      </c>
      <c r="Q38" s="33" t="s">
        <v>300</v>
      </c>
      <c r="R38" s="26">
        <f>P38-M38</f>
        <v>-20.099999999999994</v>
      </c>
      <c r="S38" s="26">
        <f>P38-O38</f>
        <v>-20.099999999999994</v>
      </c>
      <c r="T38" s="12" t="e">
        <f>O38*L38*K38*I38*H38*F38/10000000000</f>
        <v>#VALUE!</v>
      </c>
      <c r="U38" s="12">
        <f>P38-F38</f>
        <v>51.220000000000006</v>
      </c>
      <c r="V38" s="12">
        <v>107</v>
      </c>
      <c r="W38" s="12">
        <v>107</v>
      </c>
      <c r="X38" s="12">
        <v>107</v>
      </c>
      <c r="Y38" s="12">
        <v>107</v>
      </c>
      <c r="Z38" s="12">
        <v>107</v>
      </c>
      <c r="AA38" s="12">
        <f>100*Z37/F37</f>
        <v>252.80063201921098</v>
      </c>
    </row>
    <row r="39" spans="1:27" ht="33.75" x14ac:dyDescent="0.25">
      <c r="A39" s="5"/>
      <c r="B39" s="5"/>
      <c r="C39" s="6"/>
      <c r="D39" s="7" t="s">
        <v>306</v>
      </c>
      <c r="E39" s="5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34"/>
      <c r="R39" s="26"/>
      <c r="S39" s="26"/>
      <c r="T39" s="12"/>
      <c r="U39" s="12"/>
      <c r="V39" s="12"/>
      <c r="W39" s="12"/>
      <c r="X39" s="12"/>
      <c r="Y39" s="12"/>
      <c r="Z39" s="12"/>
      <c r="AA39" s="12"/>
    </row>
    <row r="40" spans="1:27" ht="60" x14ac:dyDescent="0.25">
      <c r="A40" s="5" t="s">
        <v>19</v>
      </c>
      <c r="B40" s="5" t="s">
        <v>1</v>
      </c>
      <c r="C40" s="6" t="s">
        <v>87</v>
      </c>
      <c r="D40" s="7" t="s">
        <v>61</v>
      </c>
      <c r="E40" s="5" t="s">
        <v>46</v>
      </c>
      <c r="F40" s="12">
        <v>25740</v>
      </c>
      <c r="G40" s="12">
        <v>44699.199999999997</v>
      </c>
      <c r="H40" s="12">
        <v>53124.2</v>
      </c>
      <c r="I40" s="12">
        <v>34613.300000000003</v>
      </c>
      <c r="J40" s="12">
        <v>57859.7</v>
      </c>
      <c r="K40" s="12" t="s">
        <v>88</v>
      </c>
      <c r="L40" s="12">
        <v>56484.24</v>
      </c>
      <c r="M40" s="12">
        <v>23644</v>
      </c>
      <c r="N40" s="12"/>
      <c r="O40" s="12">
        <v>57557.440000000002</v>
      </c>
      <c r="P40" s="12">
        <v>21217</v>
      </c>
      <c r="Q40" s="33" t="s">
        <v>301</v>
      </c>
      <c r="R40" s="25">
        <f>P40/M40*100</f>
        <v>89.735239384198948</v>
      </c>
      <c r="S40" s="25">
        <f>P40/O40*100</f>
        <v>36.862306593204977</v>
      </c>
      <c r="T40" s="12">
        <f>100*O40/F40</f>
        <v>223.610878010878</v>
      </c>
      <c r="U40" s="11">
        <f>P40/F40*100</f>
        <v>82.428127428127425</v>
      </c>
      <c r="V40" s="12">
        <v>60147.53</v>
      </c>
      <c r="W40" s="12">
        <v>62854.16</v>
      </c>
      <c r="X40" s="12">
        <v>65682.600000000006</v>
      </c>
      <c r="Y40" s="12">
        <v>68638.320000000007</v>
      </c>
      <c r="Z40" s="12">
        <v>71727.039999999994</v>
      </c>
      <c r="AA40" s="12">
        <f>100*Z40/F40</f>
        <v>278.65982905982901</v>
      </c>
    </row>
    <row r="41" spans="1:27" ht="60" x14ac:dyDescent="0.25">
      <c r="A41" s="5" t="s">
        <v>19</v>
      </c>
      <c r="B41" s="5" t="s">
        <v>1</v>
      </c>
      <c r="C41" s="6" t="s">
        <v>89</v>
      </c>
      <c r="D41" s="7" t="s">
        <v>64</v>
      </c>
      <c r="E41" s="5" t="s">
        <v>30</v>
      </c>
      <c r="F41" s="12">
        <v>48.01</v>
      </c>
      <c r="G41" s="12">
        <v>173.66</v>
      </c>
      <c r="H41" s="12">
        <v>118.85</v>
      </c>
      <c r="I41" s="12">
        <v>65.16</v>
      </c>
      <c r="J41" s="12">
        <v>167.16</v>
      </c>
      <c r="K41" s="12" t="s">
        <v>90</v>
      </c>
      <c r="L41" s="12">
        <v>105.6</v>
      </c>
      <c r="M41" s="12">
        <v>40.86</v>
      </c>
      <c r="N41" s="12"/>
      <c r="O41" s="12">
        <v>101.9</v>
      </c>
      <c r="P41" s="12">
        <v>89.7</v>
      </c>
      <c r="Q41" s="33" t="s">
        <v>302</v>
      </c>
      <c r="R41" s="26">
        <f>P41-M41</f>
        <v>48.84</v>
      </c>
      <c r="S41" s="26">
        <f>P41-O41</f>
        <v>-12.200000000000003</v>
      </c>
      <c r="T41" s="12" t="e">
        <f>O41*L41*K41*I41*H41*F41/10000000000</f>
        <v>#VALUE!</v>
      </c>
      <c r="U41" s="12">
        <f>P41-F41</f>
        <v>41.690000000000005</v>
      </c>
      <c r="V41" s="12">
        <v>104.5</v>
      </c>
      <c r="W41" s="12">
        <v>104.5</v>
      </c>
      <c r="X41" s="12">
        <v>104.5</v>
      </c>
      <c r="Y41" s="12">
        <v>104.5</v>
      </c>
      <c r="Z41" s="12">
        <v>104.5</v>
      </c>
      <c r="AA41" s="12">
        <f>100*Z40/F40</f>
        <v>278.65982905982901</v>
      </c>
    </row>
    <row r="42" spans="1:27" ht="21" customHeight="1" x14ac:dyDescent="0.25">
      <c r="A42" s="5" t="s">
        <v>19</v>
      </c>
      <c r="B42" s="5" t="s">
        <v>1</v>
      </c>
      <c r="C42" s="6" t="s">
        <v>91</v>
      </c>
      <c r="D42" s="7" t="s">
        <v>48</v>
      </c>
      <c r="E42" s="5" t="s">
        <v>30</v>
      </c>
      <c r="F42" s="12">
        <v>0.5</v>
      </c>
      <c r="G42" s="12">
        <v>170.41</v>
      </c>
      <c r="H42" s="12">
        <v>108.43</v>
      </c>
      <c r="I42" s="12">
        <v>97.8</v>
      </c>
      <c r="J42" s="12">
        <v>70.3</v>
      </c>
      <c r="K42" s="12" t="s">
        <v>92</v>
      </c>
      <c r="L42" s="12">
        <v>100</v>
      </c>
      <c r="M42" s="12">
        <v>102.9</v>
      </c>
      <c r="N42" s="12"/>
      <c r="O42" s="12">
        <v>100</v>
      </c>
      <c r="P42" s="21">
        <v>111.6</v>
      </c>
      <c r="Q42" s="34" t="s">
        <v>303</v>
      </c>
      <c r="R42" s="26">
        <f>P42-M42</f>
        <v>8.6999999999999886</v>
      </c>
      <c r="S42" s="26">
        <f>P42-O42</f>
        <v>11.599999999999994</v>
      </c>
      <c r="T42" s="12" t="e">
        <f>O42*L42*K42*I42*H42*F42/10000000000</f>
        <v>#VALUE!</v>
      </c>
      <c r="U42" s="12">
        <f>P42-F42</f>
        <v>111.1</v>
      </c>
      <c r="V42" s="12">
        <v>100</v>
      </c>
      <c r="W42" s="12">
        <v>100</v>
      </c>
      <c r="X42" s="12">
        <v>100</v>
      </c>
      <c r="Y42" s="12">
        <v>100</v>
      </c>
      <c r="Z42" s="12">
        <v>100</v>
      </c>
      <c r="AA42" s="12" t="e">
        <f>Z42*Y42*X42*W42*V42*T42/10000000000</f>
        <v>#VALUE!</v>
      </c>
    </row>
    <row r="43" spans="1:27" ht="33.75" x14ac:dyDescent="0.25">
      <c r="A43" s="5"/>
      <c r="B43" s="5"/>
      <c r="C43" s="6"/>
      <c r="D43" s="7" t="s">
        <v>308</v>
      </c>
      <c r="E43" s="5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35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ht="60" x14ac:dyDescent="0.25">
      <c r="A44" s="5" t="s">
        <v>19</v>
      </c>
      <c r="B44" s="5" t="s">
        <v>1</v>
      </c>
      <c r="C44" s="6" t="s">
        <v>93</v>
      </c>
      <c r="D44" s="7" t="s">
        <v>61</v>
      </c>
      <c r="E44" s="5" t="s">
        <v>46</v>
      </c>
      <c r="F44" s="12">
        <v>139579</v>
      </c>
      <c r="G44" s="12">
        <v>108356</v>
      </c>
      <c r="H44" s="12">
        <v>132132</v>
      </c>
      <c r="I44" s="12">
        <v>291035</v>
      </c>
      <c r="J44" s="12">
        <v>557562.19999999995</v>
      </c>
      <c r="K44" s="12" t="s">
        <v>94</v>
      </c>
      <c r="L44" s="12">
        <v>296234</v>
      </c>
      <c r="M44" s="12">
        <v>770133.8</v>
      </c>
      <c r="N44" s="12"/>
      <c r="O44" s="12">
        <v>317544</v>
      </c>
      <c r="P44" s="12">
        <v>1028937</v>
      </c>
      <c r="Q44" s="31" t="s">
        <v>313</v>
      </c>
      <c r="R44" s="25">
        <f>P44/M44*100</f>
        <v>133.60496578646465</v>
      </c>
      <c r="S44" s="25">
        <f>P44/O44*100</f>
        <v>324.02974076033559</v>
      </c>
      <c r="T44" s="12">
        <f>100*O44/F44</f>
        <v>227.50127168127011</v>
      </c>
      <c r="U44" s="11">
        <f>P44/F44*100</f>
        <v>737.17178085528622</v>
      </c>
      <c r="V44" s="12">
        <v>340642</v>
      </c>
      <c r="W44" s="12">
        <v>365678.96</v>
      </c>
      <c r="X44" s="12">
        <v>392840.48</v>
      </c>
      <c r="Y44" s="12">
        <v>422323.1</v>
      </c>
      <c r="Z44" s="12">
        <v>454343.78</v>
      </c>
      <c r="AA44" s="12">
        <f>100*Z44/F44</f>
        <v>325.51012688155095</v>
      </c>
    </row>
    <row r="45" spans="1:27" ht="48" x14ac:dyDescent="0.25">
      <c r="A45" s="5" t="s">
        <v>19</v>
      </c>
      <c r="B45" s="5" t="s">
        <v>1</v>
      </c>
      <c r="C45" s="6" t="s">
        <v>95</v>
      </c>
      <c r="D45" s="7" t="s">
        <v>64</v>
      </c>
      <c r="E45" s="5" t="s">
        <v>30</v>
      </c>
      <c r="F45" s="12">
        <v>91.62</v>
      </c>
      <c r="G45" s="12">
        <v>77.63</v>
      </c>
      <c r="H45" s="12">
        <v>121.94</v>
      </c>
      <c r="I45" s="12">
        <v>220.26</v>
      </c>
      <c r="J45" s="12">
        <v>191.58</v>
      </c>
      <c r="K45" s="12"/>
      <c r="L45" s="12">
        <v>107.12</v>
      </c>
      <c r="M45" s="12">
        <v>138.1</v>
      </c>
      <c r="N45" s="12"/>
      <c r="O45" s="12">
        <v>107.19</v>
      </c>
      <c r="P45" s="12">
        <v>133.6</v>
      </c>
      <c r="Q45" s="31" t="s">
        <v>314</v>
      </c>
      <c r="R45" s="26">
        <f>P45-M45</f>
        <v>-4.5</v>
      </c>
      <c r="S45" s="26">
        <f>P45-O45</f>
        <v>26.409999999999997</v>
      </c>
      <c r="T45" s="12">
        <f>O45*L45*K45*I45*H45*F45/10000000000</f>
        <v>0</v>
      </c>
      <c r="U45" s="12">
        <f>P45-F45</f>
        <v>41.97999999999999</v>
      </c>
      <c r="V45" s="12">
        <v>107.27</v>
      </c>
      <c r="W45" s="12">
        <v>107.35</v>
      </c>
      <c r="X45" s="12">
        <v>107.43</v>
      </c>
      <c r="Y45" s="12">
        <v>107.5</v>
      </c>
      <c r="Z45" s="12">
        <v>107.58</v>
      </c>
      <c r="AA45" s="12">
        <f>100*Z44/F44</f>
        <v>325.51012688155095</v>
      </c>
    </row>
    <row r="46" spans="1:27" ht="60" x14ac:dyDescent="0.25">
      <c r="A46" s="5" t="s">
        <v>19</v>
      </c>
      <c r="B46" s="5" t="s">
        <v>1</v>
      </c>
      <c r="C46" s="6" t="s">
        <v>96</v>
      </c>
      <c r="D46" s="7" t="s">
        <v>73</v>
      </c>
      <c r="E46" s="5" t="s">
        <v>30</v>
      </c>
      <c r="F46" s="12">
        <v>301.05</v>
      </c>
      <c r="G46" s="12">
        <v>77.97</v>
      </c>
      <c r="H46" s="12">
        <v>111.4</v>
      </c>
      <c r="I46" s="12">
        <v>98.4</v>
      </c>
      <c r="J46" s="12">
        <v>124.8</v>
      </c>
      <c r="K46" s="12"/>
      <c r="L46" s="12">
        <v>100</v>
      </c>
      <c r="M46" s="12">
        <v>83.1</v>
      </c>
      <c r="N46" s="12"/>
      <c r="O46" s="12">
        <v>100</v>
      </c>
      <c r="P46" s="21">
        <v>113.7</v>
      </c>
      <c r="Q46" s="34" t="s">
        <v>315</v>
      </c>
      <c r="R46" s="26">
        <f>P46-M46</f>
        <v>30.600000000000009</v>
      </c>
      <c r="S46" s="26">
        <f>P46-O46</f>
        <v>13.700000000000003</v>
      </c>
      <c r="T46" s="12">
        <f>O46*L46*K46*I46*H46*F46/10000000000</f>
        <v>0</v>
      </c>
      <c r="U46" s="12">
        <f>P46-F46</f>
        <v>-187.35000000000002</v>
      </c>
      <c r="V46" s="12">
        <v>100</v>
      </c>
      <c r="W46" s="12">
        <v>100</v>
      </c>
      <c r="X46" s="12">
        <v>100</v>
      </c>
      <c r="Y46" s="12">
        <v>100</v>
      </c>
      <c r="Z46" s="12">
        <v>100</v>
      </c>
      <c r="AA46" s="12">
        <f>Z46*Y46*X46*W46*V46*T46/10000000000</f>
        <v>0</v>
      </c>
    </row>
    <row r="47" spans="1:27" ht="22.5" x14ac:dyDescent="0.25">
      <c r="A47" s="5"/>
      <c r="B47" s="5"/>
      <c r="C47" s="6"/>
      <c r="D47" s="7" t="s">
        <v>309</v>
      </c>
      <c r="E47" s="5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35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ht="60" x14ac:dyDescent="0.25">
      <c r="A48" s="5" t="s">
        <v>19</v>
      </c>
      <c r="B48" s="5" t="s">
        <v>1</v>
      </c>
      <c r="C48" s="6" t="s">
        <v>97</v>
      </c>
      <c r="D48" s="7" t="s">
        <v>61</v>
      </c>
      <c r="E48" s="5" t="s">
        <v>46</v>
      </c>
      <c r="F48" s="12">
        <v>93160</v>
      </c>
      <c r="G48" s="12">
        <v>93006</v>
      </c>
      <c r="H48" s="12">
        <v>117421</v>
      </c>
      <c r="I48" s="12">
        <v>225579</v>
      </c>
      <c r="J48" s="12">
        <v>259641</v>
      </c>
      <c r="K48" s="12" t="s">
        <v>98</v>
      </c>
      <c r="L48" s="12">
        <v>143349</v>
      </c>
      <c r="M48" s="12">
        <v>564188</v>
      </c>
      <c r="N48" s="12"/>
      <c r="O48" s="12">
        <v>149369</v>
      </c>
      <c r="P48" s="12">
        <v>774279</v>
      </c>
      <c r="Q48" s="32" t="s">
        <v>330</v>
      </c>
      <c r="R48" s="25">
        <f>P48/M48*100</f>
        <v>137.23776471672565</v>
      </c>
      <c r="S48" s="25">
        <f>P48/O48*100</f>
        <v>518.36659547831209</v>
      </c>
      <c r="T48" s="12">
        <f>100*O48/F48</f>
        <v>160.33598110777157</v>
      </c>
      <c r="U48" s="11">
        <f>P48/F48*100</f>
        <v>831.1281665951052</v>
      </c>
      <c r="V48" s="12">
        <v>155642</v>
      </c>
      <c r="W48" s="12">
        <v>162178.96</v>
      </c>
      <c r="X48" s="12">
        <v>168990.48</v>
      </c>
      <c r="Y48" s="12">
        <v>176088.1</v>
      </c>
      <c r="Z48" s="12">
        <v>183483.78</v>
      </c>
      <c r="AA48" s="12">
        <f>100*Z48/F48</f>
        <v>196.95553885787891</v>
      </c>
    </row>
    <row r="49" spans="1:27" ht="48" x14ac:dyDescent="0.25">
      <c r="A49" s="5" t="s">
        <v>19</v>
      </c>
      <c r="B49" s="5" t="s">
        <v>1</v>
      </c>
      <c r="C49" s="6" t="s">
        <v>99</v>
      </c>
      <c r="D49" s="7" t="s">
        <v>64</v>
      </c>
      <c r="E49" s="5" t="s">
        <v>30</v>
      </c>
      <c r="F49" s="12">
        <v>296.51</v>
      </c>
      <c r="G49" s="12">
        <v>99.83</v>
      </c>
      <c r="H49" s="12">
        <v>126.25</v>
      </c>
      <c r="I49" s="12">
        <v>192.11</v>
      </c>
      <c r="J49" s="12">
        <v>115.1</v>
      </c>
      <c r="K49" s="12" t="s">
        <v>100</v>
      </c>
      <c r="L49" s="12">
        <v>104.2</v>
      </c>
      <c r="M49" s="12">
        <v>213.5</v>
      </c>
      <c r="N49" s="12"/>
      <c r="O49" s="12">
        <v>104.2</v>
      </c>
      <c r="P49" s="12">
        <v>137.24</v>
      </c>
      <c r="Q49" s="33" t="s">
        <v>316</v>
      </c>
      <c r="R49" s="26">
        <f>P49-M49</f>
        <v>-76.259999999999991</v>
      </c>
      <c r="S49" s="26">
        <f>P49-O49</f>
        <v>33.040000000000006</v>
      </c>
      <c r="T49" s="12" t="e">
        <f>O49*L49*K49*I49*H49*F49/10000000000</f>
        <v>#VALUE!</v>
      </c>
      <c r="U49" s="12">
        <f>P49-F49</f>
        <v>-159.26999999999998</v>
      </c>
      <c r="V49" s="12">
        <v>104.2</v>
      </c>
      <c r="W49" s="12">
        <v>104.2</v>
      </c>
      <c r="X49" s="12">
        <v>104.2</v>
      </c>
      <c r="Y49" s="12">
        <v>104.2</v>
      </c>
      <c r="Z49" s="12">
        <v>104.2</v>
      </c>
      <c r="AA49" s="12">
        <f>100*Z48/F48</f>
        <v>196.95553885787891</v>
      </c>
    </row>
    <row r="50" spans="1:27" ht="36" x14ac:dyDescent="0.25">
      <c r="A50" s="5" t="s">
        <v>19</v>
      </c>
      <c r="B50" s="5" t="s">
        <v>1</v>
      </c>
      <c r="C50" s="6" t="s">
        <v>101</v>
      </c>
      <c r="D50" s="7" t="s">
        <v>73</v>
      </c>
      <c r="E50" s="5" t="s">
        <v>30</v>
      </c>
      <c r="F50" s="12">
        <v>304.44</v>
      </c>
      <c r="G50" s="12">
        <v>100.51</v>
      </c>
      <c r="H50" s="12">
        <v>114.1</v>
      </c>
      <c r="I50" s="12">
        <v>87.84</v>
      </c>
      <c r="J50" s="12">
        <v>103.1</v>
      </c>
      <c r="K50" s="12" t="s">
        <v>102</v>
      </c>
      <c r="L50" s="12">
        <v>100</v>
      </c>
      <c r="M50" s="12">
        <v>114.3</v>
      </c>
      <c r="N50" s="12"/>
      <c r="O50" s="12">
        <v>100</v>
      </c>
      <c r="P50" s="21">
        <v>94</v>
      </c>
      <c r="Q50" s="34" t="s">
        <v>331</v>
      </c>
      <c r="R50" s="26">
        <f>P50-M50</f>
        <v>-20.299999999999997</v>
      </c>
      <c r="S50" s="26">
        <f>P50-O50</f>
        <v>-6</v>
      </c>
      <c r="T50" s="12" t="e">
        <f>O50*L50*K50*I50*H50*F50/10000000000</f>
        <v>#VALUE!</v>
      </c>
      <c r="U50" s="12">
        <f>P50-F50</f>
        <v>-210.44</v>
      </c>
      <c r="V50" s="12">
        <v>100</v>
      </c>
      <c r="W50" s="12">
        <v>100</v>
      </c>
      <c r="X50" s="12">
        <v>100</v>
      </c>
      <c r="Y50" s="12">
        <v>100</v>
      </c>
      <c r="Z50" s="12">
        <v>100</v>
      </c>
      <c r="AA50" s="12" t="e">
        <f>Z50*Y50*X50*W50*V50*T50/10000000000</f>
        <v>#VALUE!</v>
      </c>
    </row>
    <row r="51" spans="1:27" ht="22.5" x14ac:dyDescent="0.25">
      <c r="A51" s="5"/>
      <c r="B51" s="5"/>
      <c r="C51" s="6"/>
      <c r="D51" s="7" t="s">
        <v>310</v>
      </c>
      <c r="E51" s="5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35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ht="84" x14ac:dyDescent="0.25">
      <c r="A52" s="5" t="s">
        <v>19</v>
      </c>
      <c r="B52" s="5" t="s">
        <v>1</v>
      </c>
      <c r="C52" s="6" t="s">
        <v>103</v>
      </c>
      <c r="D52" s="7" t="s">
        <v>61</v>
      </c>
      <c r="E52" s="5" t="s">
        <v>46</v>
      </c>
      <c r="F52" s="12">
        <v>46419</v>
      </c>
      <c r="G52" s="12">
        <v>15350</v>
      </c>
      <c r="H52" s="12">
        <v>14711</v>
      </c>
      <c r="I52" s="12">
        <v>65456</v>
      </c>
      <c r="J52" s="12">
        <v>129349.8</v>
      </c>
      <c r="K52" s="12" t="s">
        <v>104</v>
      </c>
      <c r="L52" s="12">
        <v>152885</v>
      </c>
      <c r="M52" s="12">
        <v>112755.8</v>
      </c>
      <c r="N52" s="12"/>
      <c r="O52" s="12">
        <v>168175</v>
      </c>
      <c r="P52" s="12">
        <v>140483</v>
      </c>
      <c r="Q52" s="32" t="s">
        <v>317</v>
      </c>
      <c r="R52" s="25">
        <f>P52/M52*100</f>
        <v>124.59048669780179</v>
      </c>
      <c r="S52" s="25">
        <f>P52/O52*100</f>
        <v>83.53381893860562</v>
      </c>
      <c r="T52" s="12">
        <f>100*O52/F52</f>
        <v>362.29776600099098</v>
      </c>
      <c r="U52" s="11">
        <f>P52/F52*100</f>
        <v>302.64115986988088</v>
      </c>
      <c r="V52" s="12">
        <v>185000</v>
      </c>
      <c r="W52" s="12">
        <v>203500</v>
      </c>
      <c r="X52" s="12">
        <v>223850</v>
      </c>
      <c r="Y52" s="12">
        <v>246235</v>
      </c>
      <c r="Z52" s="12">
        <v>270860</v>
      </c>
      <c r="AA52" s="12">
        <f>100*Z52/F52</f>
        <v>583.51106228053163</v>
      </c>
    </row>
    <row r="53" spans="1:27" ht="60" x14ac:dyDescent="0.25">
      <c r="A53" s="5" t="s">
        <v>19</v>
      </c>
      <c r="B53" s="5" t="s">
        <v>1</v>
      </c>
      <c r="C53" s="6" t="s">
        <v>105</v>
      </c>
      <c r="D53" s="7" t="s">
        <v>64</v>
      </c>
      <c r="E53" s="5" t="s">
        <v>30</v>
      </c>
      <c r="F53" s="12">
        <v>38.380000000000003</v>
      </c>
      <c r="G53" s="12">
        <v>33.07</v>
      </c>
      <c r="H53" s="12">
        <v>95.84</v>
      </c>
      <c r="I53" s="12">
        <v>444.95</v>
      </c>
      <c r="J53" s="12">
        <v>197.6</v>
      </c>
      <c r="K53" s="12"/>
      <c r="L53" s="12">
        <v>110</v>
      </c>
      <c r="M53" s="12">
        <v>87.17</v>
      </c>
      <c r="N53" s="12"/>
      <c r="O53" s="12">
        <v>110</v>
      </c>
      <c r="P53" s="12">
        <v>124.6</v>
      </c>
      <c r="Q53" s="33" t="s">
        <v>318</v>
      </c>
      <c r="R53" s="26">
        <f>P53-M53</f>
        <v>37.429999999999993</v>
      </c>
      <c r="S53" s="26">
        <f>P53-O53</f>
        <v>14.599999999999994</v>
      </c>
      <c r="T53" s="12">
        <f>O53*L53*K53*I53*H53*F53/10000000000</f>
        <v>0</v>
      </c>
      <c r="U53" s="12">
        <f>P53-F53</f>
        <v>86.22</v>
      </c>
      <c r="V53" s="12">
        <v>110</v>
      </c>
      <c r="W53" s="12">
        <v>110</v>
      </c>
      <c r="X53" s="12">
        <v>110</v>
      </c>
      <c r="Y53" s="12">
        <v>110</v>
      </c>
      <c r="Z53" s="12">
        <v>110</v>
      </c>
      <c r="AA53" s="12">
        <f>100*Z52/F52</f>
        <v>583.51106228053163</v>
      </c>
    </row>
    <row r="54" spans="1:27" ht="60" x14ac:dyDescent="0.25">
      <c r="A54" s="5" t="s">
        <v>19</v>
      </c>
      <c r="B54" s="5" t="s">
        <v>1</v>
      </c>
      <c r="C54" s="6" t="s">
        <v>106</v>
      </c>
      <c r="D54" s="7" t="s">
        <v>48</v>
      </c>
      <c r="E54" s="5" t="s">
        <v>30</v>
      </c>
      <c r="F54" s="12">
        <v>16.2</v>
      </c>
      <c r="G54" s="12">
        <v>33.130000000000003</v>
      </c>
      <c r="H54" s="12">
        <v>89.57</v>
      </c>
      <c r="I54" s="12">
        <v>108.4</v>
      </c>
      <c r="J54" s="12">
        <v>171</v>
      </c>
      <c r="K54" s="12" t="s">
        <v>107</v>
      </c>
      <c r="L54" s="12">
        <v>100</v>
      </c>
      <c r="M54" s="12">
        <v>75.5</v>
      </c>
      <c r="N54" s="12"/>
      <c r="O54" s="12">
        <v>100</v>
      </c>
      <c r="P54" s="21">
        <v>129.19999999999999</v>
      </c>
      <c r="Q54" s="33" t="s">
        <v>319</v>
      </c>
      <c r="R54" s="26">
        <f>P54-M54</f>
        <v>53.699999999999989</v>
      </c>
      <c r="S54" s="26">
        <f>P54-O54</f>
        <v>29.199999999999989</v>
      </c>
      <c r="T54" s="12" t="e">
        <f>O54*L54*K54*I54*H54*F54/10000000000</f>
        <v>#VALUE!</v>
      </c>
      <c r="U54" s="12">
        <f>P54-F54</f>
        <v>112.99999999999999</v>
      </c>
      <c r="V54" s="12">
        <v>100</v>
      </c>
      <c r="W54" s="12">
        <v>100</v>
      </c>
      <c r="X54" s="12">
        <v>100</v>
      </c>
      <c r="Y54" s="12">
        <v>100</v>
      </c>
      <c r="Z54" s="12">
        <v>100</v>
      </c>
      <c r="AA54" s="12" t="e">
        <f>Z54*Y54*X54*W54*V54*T54/10000000000</f>
        <v>#VALUE!</v>
      </c>
    </row>
    <row r="55" spans="1:27" ht="33.75" x14ac:dyDescent="0.25">
      <c r="A55" s="5"/>
      <c r="B55" s="5"/>
      <c r="C55" s="6"/>
      <c r="D55" s="7" t="s">
        <v>311</v>
      </c>
      <c r="E55" s="5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35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ht="48" x14ac:dyDescent="0.25">
      <c r="A56" s="5" t="s">
        <v>19</v>
      </c>
      <c r="B56" s="5" t="s">
        <v>1</v>
      </c>
      <c r="C56" s="6" t="s">
        <v>108</v>
      </c>
      <c r="D56" s="7" t="s">
        <v>61</v>
      </c>
      <c r="E56" s="5" t="s">
        <v>46</v>
      </c>
      <c r="F56" s="12"/>
      <c r="G56" s="12"/>
      <c r="H56" s="12"/>
      <c r="I56" s="12"/>
      <c r="J56" s="12">
        <v>168571.4</v>
      </c>
      <c r="K56" s="12" t="s">
        <v>109</v>
      </c>
      <c r="L56" s="12"/>
      <c r="M56" s="12">
        <v>93190</v>
      </c>
      <c r="N56" s="12"/>
      <c r="O56" s="12"/>
      <c r="P56" s="12">
        <v>114175</v>
      </c>
      <c r="Q56" s="33" t="s">
        <v>320</v>
      </c>
      <c r="R56" s="25">
        <f>P56/M56*100</f>
        <v>122.51851056980362</v>
      </c>
      <c r="S56" s="25"/>
      <c r="T56" s="12" t="e">
        <f>100*O56/F56</f>
        <v>#DIV/0!</v>
      </c>
      <c r="U56" s="11" t="e">
        <f>P56/F56*100</f>
        <v>#DIV/0!</v>
      </c>
      <c r="V56" s="12"/>
      <c r="W56" s="12"/>
      <c r="X56" s="12"/>
      <c r="Y56" s="12"/>
      <c r="Z56" s="12"/>
      <c r="AA56" s="12" t="e">
        <f>100*Z56/F56</f>
        <v>#DIV/0!</v>
      </c>
    </row>
    <row r="57" spans="1:27" ht="45" x14ac:dyDescent="0.25">
      <c r="A57" s="5" t="s">
        <v>19</v>
      </c>
      <c r="B57" s="5" t="s">
        <v>1</v>
      </c>
      <c r="C57" s="6" t="s">
        <v>110</v>
      </c>
      <c r="D57" s="7" t="s">
        <v>64</v>
      </c>
      <c r="E57" s="5" t="s">
        <v>30</v>
      </c>
      <c r="F57" s="12"/>
      <c r="G57" s="12"/>
      <c r="H57" s="12"/>
      <c r="I57" s="12"/>
      <c r="J57" s="12"/>
      <c r="K57" s="12"/>
      <c r="L57" s="12"/>
      <c r="M57" s="12">
        <v>55.3</v>
      </c>
      <c r="N57" s="12"/>
      <c r="O57" s="12"/>
      <c r="P57" s="12">
        <v>122.52</v>
      </c>
      <c r="Q57" s="33" t="s">
        <v>321</v>
      </c>
      <c r="R57" s="26">
        <f>P57-M57</f>
        <v>67.22</v>
      </c>
      <c r="S57" s="26"/>
      <c r="T57" s="12">
        <f>O57*L57*K57*I57*H57*F57/10000000000</f>
        <v>0</v>
      </c>
      <c r="U57" s="12">
        <f>P57-F57</f>
        <v>122.52</v>
      </c>
      <c r="V57" s="12"/>
      <c r="W57" s="12"/>
      <c r="X57" s="12"/>
      <c r="Y57" s="12"/>
      <c r="Z57" s="12"/>
      <c r="AA57" s="12" t="e">
        <f>100*Z56/F56</f>
        <v>#DIV/0!</v>
      </c>
    </row>
    <row r="58" spans="1:27" ht="48" x14ac:dyDescent="0.25">
      <c r="A58" s="5" t="s">
        <v>19</v>
      </c>
      <c r="B58" s="5" t="s">
        <v>1</v>
      </c>
      <c r="C58" s="6" t="s">
        <v>111</v>
      </c>
      <c r="D58" s="7" t="s">
        <v>73</v>
      </c>
      <c r="E58" s="5" t="s">
        <v>30</v>
      </c>
      <c r="F58" s="12"/>
      <c r="G58" s="12"/>
      <c r="H58" s="12"/>
      <c r="I58" s="12"/>
      <c r="J58" s="12">
        <v>100.2</v>
      </c>
      <c r="K58" s="12" t="s">
        <v>112</v>
      </c>
      <c r="L58" s="12"/>
      <c r="M58" s="12">
        <v>59.4</v>
      </c>
      <c r="N58" s="12"/>
      <c r="O58" s="12"/>
      <c r="P58" s="21">
        <v>117.8</v>
      </c>
      <c r="Q58" s="34" t="s">
        <v>322</v>
      </c>
      <c r="R58" s="26">
        <f>P58-M58</f>
        <v>58.4</v>
      </c>
      <c r="S58" s="26"/>
      <c r="T58" s="12" t="e">
        <f>O58*L58*K58*I58*H58*F58/10000000000</f>
        <v>#VALUE!</v>
      </c>
      <c r="U58" s="12">
        <f>P58-F58</f>
        <v>117.8</v>
      </c>
      <c r="V58" s="12"/>
      <c r="W58" s="12"/>
      <c r="X58" s="12"/>
      <c r="Y58" s="12"/>
      <c r="Z58" s="12"/>
      <c r="AA58" s="12" t="e">
        <f>Z58*Y58*X58*W58*V58*T58/10000000000</f>
        <v>#VALUE!</v>
      </c>
    </row>
    <row r="59" spans="1:27" ht="45" x14ac:dyDescent="0.25">
      <c r="A59" s="5"/>
      <c r="B59" s="5"/>
      <c r="C59" s="6"/>
      <c r="D59" s="7" t="s">
        <v>312</v>
      </c>
      <c r="E59" s="5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35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ht="45" x14ac:dyDescent="0.25">
      <c r="A60" s="5" t="s">
        <v>19</v>
      </c>
      <c r="B60" s="5" t="s">
        <v>1</v>
      </c>
      <c r="C60" s="6" t="s">
        <v>113</v>
      </c>
      <c r="D60" s="7" t="s">
        <v>61</v>
      </c>
      <c r="E60" s="5" t="s">
        <v>46</v>
      </c>
      <c r="F60" s="12">
        <v>57210.400000000001</v>
      </c>
      <c r="G60" s="12">
        <v>64493</v>
      </c>
      <c r="H60" s="12">
        <v>68657</v>
      </c>
      <c r="I60" s="12">
        <v>72264.7</v>
      </c>
      <c r="J60" s="12">
        <v>79428.722999999998</v>
      </c>
      <c r="K60" s="12"/>
      <c r="L60" s="12">
        <v>107299</v>
      </c>
      <c r="M60" s="12">
        <v>92995.05</v>
      </c>
      <c r="N60" s="12"/>
      <c r="O60" s="12">
        <v>119531</v>
      </c>
      <c r="P60" s="12">
        <v>106990.2</v>
      </c>
      <c r="Q60" s="33" t="s">
        <v>323</v>
      </c>
      <c r="R60" s="25">
        <f>P60/M60*100</f>
        <v>115.04934940085521</v>
      </c>
      <c r="S60" s="25">
        <f>P60/O60*100</f>
        <v>89.508328383431916</v>
      </c>
      <c r="T60" s="12">
        <f>100*O60/F60</f>
        <v>208.93229203081955</v>
      </c>
      <c r="U60" s="11">
        <f>P60/F60*100</f>
        <v>187.01180204997692</v>
      </c>
      <c r="V60" s="12">
        <v>133158</v>
      </c>
      <c r="W60" s="12">
        <v>148337</v>
      </c>
      <c r="X60" s="12">
        <v>165248</v>
      </c>
      <c r="Y60" s="12">
        <v>184086</v>
      </c>
      <c r="Z60" s="12">
        <v>205072</v>
      </c>
      <c r="AA60" s="12">
        <f>100*Z60/F60</f>
        <v>358.45230937032426</v>
      </c>
    </row>
    <row r="61" spans="1:27" ht="45" x14ac:dyDescent="0.25">
      <c r="A61" s="5" t="s">
        <v>19</v>
      </c>
      <c r="B61" s="5" t="s">
        <v>1</v>
      </c>
      <c r="C61" s="6" t="s">
        <v>114</v>
      </c>
      <c r="D61" s="7" t="s">
        <v>64</v>
      </c>
      <c r="E61" s="5" t="s">
        <v>30</v>
      </c>
      <c r="F61" s="12">
        <v>121.71</v>
      </c>
      <c r="G61" s="12">
        <v>112.73</v>
      </c>
      <c r="H61" s="12">
        <v>106.46</v>
      </c>
      <c r="I61" s="12">
        <v>105.25</v>
      </c>
      <c r="J61" s="12">
        <v>109.91</v>
      </c>
      <c r="K61" s="12"/>
      <c r="L61" s="12">
        <v>111.4</v>
      </c>
      <c r="M61" s="12">
        <v>117</v>
      </c>
      <c r="N61" s="12"/>
      <c r="O61" s="12">
        <v>111.4</v>
      </c>
      <c r="P61" s="12">
        <v>115</v>
      </c>
      <c r="Q61" s="33" t="s">
        <v>324</v>
      </c>
      <c r="R61" s="26">
        <f>P61-M61</f>
        <v>-2</v>
      </c>
      <c r="S61" s="26">
        <f>P61-O61</f>
        <v>3.5999999999999943</v>
      </c>
      <c r="T61" s="12">
        <f>O61*L61*K61*I61*H61*F61/10000000000</f>
        <v>0</v>
      </c>
      <c r="U61" s="12">
        <f>P61-F61</f>
        <v>-6.7099999999999937</v>
      </c>
      <c r="V61" s="12">
        <v>111.4</v>
      </c>
      <c r="W61" s="12">
        <v>111.4</v>
      </c>
      <c r="X61" s="12">
        <v>111.4</v>
      </c>
      <c r="Y61" s="12">
        <v>111.4</v>
      </c>
      <c r="Z61" s="12">
        <v>111.4</v>
      </c>
      <c r="AA61" s="12">
        <f>100*Z60/F60</f>
        <v>358.45230937032426</v>
      </c>
    </row>
    <row r="62" spans="1:27" ht="21" customHeight="1" x14ac:dyDescent="0.25">
      <c r="A62" s="5" t="s">
        <v>19</v>
      </c>
      <c r="B62" s="5" t="s">
        <v>1</v>
      </c>
      <c r="C62" s="6" t="s">
        <v>115</v>
      </c>
      <c r="D62" s="7" t="s">
        <v>73</v>
      </c>
      <c r="E62" s="5" t="s">
        <v>30</v>
      </c>
      <c r="F62" s="12">
        <v>102.3</v>
      </c>
      <c r="G62" s="12">
        <v>76.44</v>
      </c>
      <c r="H62" s="12">
        <v>101.4</v>
      </c>
      <c r="I62" s="12">
        <v>97.3</v>
      </c>
      <c r="J62" s="12">
        <v>59.7</v>
      </c>
      <c r="K62" s="12" t="s">
        <v>116</v>
      </c>
      <c r="L62" s="12">
        <v>100</v>
      </c>
      <c r="M62" s="12">
        <v>99.1</v>
      </c>
      <c r="N62" s="12"/>
      <c r="O62" s="12">
        <v>100</v>
      </c>
      <c r="P62" s="21">
        <v>99.3</v>
      </c>
      <c r="Q62" s="34" t="s">
        <v>325</v>
      </c>
      <c r="R62" s="26">
        <f>P62-M62</f>
        <v>0.20000000000000284</v>
      </c>
      <c r="S62" s="26">
        <f>P62-O62</f>
        <v>-0.70000000000000284</v>
      </c>
      <c r="T62" s="12" t="e">
        <f>O62*L62*K62*I62*H62*F62/10000000000</f>
        <v>#VALUE!</v>
      </c>
      <c r="U62" s="12">
        <f>P62-F62</f>
        <v>-3</v>
      </c>
      <c r="V62" s="12">
        <v>100</v>
      </c>
      <c r="W62" s="12">
        <v>100</v>
      </c>
      <c r="X62" s="12">
        <v>100</v>
      </c>
      <c r="Y62" s="12">
        <v>100</v>
      </c>
      <c r="Z62" s="12">
        <v>100</v>
      </c>
      <c r="AA62" s="12" t="e">
        <f>Z62*Y62*X62*W62*V62*T62/10000000000</f>
        <v>#VALUE!</v>
      </c>
    </row>
    <row r="63" spans="1:27" ht="28.5" customHeight="1" x14ac:dyDescent="0.25">
      <c r="A63" s="5"/>
      <c r="B63" s="5"/>
      <c r="C63" s="6"/>
      <c r="D63" s="7" t="s">
        <v>117</v>
      </c>
      <c r="E63" s="5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35"/>
      <c r="R63" s="12"/>
      <c r="S63" s="12"/>
      <c r="T63" s="12"/>
      <c r="U63" s="12"/>
      <c r="V63" s="12"/>
      <c r="W63" s="12"/>
      <c r="X63" s="12"/>
      <c r="Y63" s="12"/>
      <c r="Z63" s="12"/>
      <c r="AA63" s="12"/>
    </row>
    <row r="64" spans="1:27" ht="45" x14ac:dyDescent="0.25">
      <c r="A64" s="5" t="s">
        <v>19</v>
      </c>
      <c r="B64" s="5" t="s">
        <v>1</v>
      </c>
      <c r="C64" s="6" t="s">
        <v>118</v>
      </c>
      <c r="D64" s="7" t="s">
        <v>61</v>
      </c>
      <c r="E64" s="5" t="s">
        <v>46</v>
      </c>
      <c r="F64" s="12">
        <v>57210</v>
      </c>
      <c r="G64" s="12">
        <v>64493</v>
      </c>
      <c r="H64" s="12">
        <v>68657</v>
      </c>
      <c r="I64" s="12">
        <v>72264.7</v>
      </c>
      <c r="J64" s="12">
        <v>79428.722999999998</v>
      </c>
      <c r="K64" s="12" t="s">
        <v>119</v>
      </c>
      <c r="L64" s="12">
        <v>107299</v>
      </c>
      <c r="M64" s="12">
        <v>78707.73</v>
      </c>
      <c r="N64" s="12"/>
      <c r="O64" s="12">
        <v>119531</v>
      </c>
      <c r="P64" s="12">
        <v>106990.2</v>
      </c>
      <c r="Q64" s="33" t="s">
        <v>323</v>
      </c>
      <c r="R64" s="25">
        <f>P64/M64*100</f>
        <v>135.93353537193869</v>
      </c>
      <c r="S64" s="25">
        <f>P64/O64*100</f>
        <v>89.508328383431916</v>
      </c>
      <c r="T64" s="12">
        <f>100*O64/F64</f>
        <v>208.93375284041252</v>
      </c>
      <c r="U64" s="11">
        <f>P64/F64*100</f>
        <v>187.01310959622444</v>
      </c>
      <c r="V64" s="12">
        <v>133158</v>
      </c>
      <c r="W64" s="12">
        <v>148337</v>
      </c>
      <c r="X64" s="12">
        <v>165248</v>
      </c>
      <c r="Y64" s="12">
        <v>184086</v>
      </c>
      <c r="Z64" s="12">
        <v>205072</v>
      </c>
      <c r="AA64" s="12">
        <f>100*Z64/F64</f>
        <v>358.45481559167979</v>
      </c>
    </row>
    <row r="65" spans="1:27" ht="45" x14ac:dyDescent="0.25">
      <c r="A65" s="5" t="s">
        <v>19</v>
      </c>
      <c r="B65" s="5" t="s">
        <v>1</v>
      </c>
      <c r="C65" s="6" t="s">
        <v>120</v>
      </c>
      <c r="D65" s="7" t="s">
        <v>64</v>
      </c>
      <c r="E65" s="5" t="s">
        <v>30</v>
      </c>
      <c r="F65" s="12">
        <v>122.92</v>
      </c>
      <c r="G65" s="12">
        <v>112.73</v>
      </c>
      <c r="H65" s="12">
        <v>106.46</v>
      </c>
      <c r="I65" s="12">
        <v>105.25</v>
      </c>
      <c r="J65" s="12">
        <v>109.91</v>
      </c>
      <c r="K65" s="12"/>
      <c r="L65" s="12">
        <v>111.4</v>
      </c>
      <c r="M65" s="12">
        <v>99.1</v>
      </c>
      <c r="N65" s="12"/>
      <c r="O65" s="12">
        <v>111.4</v>
      </c>
      <c r="P65" s="12">
        <v>115</v>
      </c>
      <c r="Q65" s="33" t="s">
        <v>324</v>
      </c>
      <c r="R65" s="26">
        <f>P65-M65</f>
        <v>15.900000000000006</v>
      </c>
      <c r="S65" s="26">
        <f>P65-O65</f>
        <v>3.5999999999999943</v>
      </c>
      <c r="T65" s="12">
        <f>O65*L65*K65*I65*H65*F65/10000000000</f>
        <v>0</v>
      </c>
      <c r="U65" s="12">
        <f>P65-F65</f>
        <v>-7.9200000000000017</v>
      </c>
      <c r="V65" s="12">
        <v>111.4</v>
      </c>
      <c r="W65" s="12">
        <v>111.4</v>
      </c>
      <c r="X65" s="12">
        <v>111.4</v>
      </c>
      <c r="Y65" s="12">
        <v>111.4</v>
      </c>
      <c r="Z65" s="12">
        <v>111.4</v>
      </c>
      <c r="AA65" s="12">
        <f>100*Z64/F64</f>
        <v>358.45481559167979</v>
      </c>
    </row>
    <row r="66" spans="1:27" x14ac:dyDescent="0.25">
      <c r="A66" s="5"/>
      <c r="B66" s="5"/>
      <c r="C66" s="6"/>
      <c r="D66" s="7" t="s">
        <v>121</v>
      </c>
      <c r="E66" s="5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35"/>
      <c r="R66" s="26"/>
      <c r="S66" s="26"/>
      <c r="T66" s="12"/>
      <c r="U66" s="12"/>
      <c r="V66" s="12"/>
      <c r="W66" s="12"/>
      <c r="X66" s="12"/>
      <c r="Y66" s="12"/>
      <c r="Z66" s="12"/>
      <c r="AA66" s="12"/>
    </row>
    <row r="67" spans="1:27" ht="56.25" customHeight="1" x14ac:dyDescent="0.25">
      <c r="A67" s="5" t="s">
        <v>19</v>
      </c>
      <c r="B67" s="5" t="s">
        <v>1</v>
      </c>
      <c r="C67" s="6" t="s">
        <v>122</v>
      </c>
      <c r="D67" s="7" t="s">
        <v>61</v>
      </c>
      <c r="E67" s="5" t="s">
        <v>46</v>
      </c>
      <c r="F67" s="12">
        <v>86343.1</v>
      </c>
      <c r="G67" s="12">
        <v>148464.1</v>
      </c>
      <c r="H67" s="12">
        <v>90693</v>
      </c>
      <c r="I67" s="12">
        <v>83167</v>
      </c>
      <c r="J67" s="12">
        <v>113320</v>
      </c>
      <c r="K67" s="12" t="s">
        <v>123</v>
      </c>
      <c r="L67" s="12">
        <v>73184.100000000006</v>
      </c>
      <c r="M67" s="12">
        <v>124636.5</v>
      </c>
      <c r="N67" s="12"/>
      <c r="O67" s="12">
        <v>77941</v>
      </c>
      <c r="P67" s="12">
        <v>149685.6</v>
      </c>
      <c r="Q67" s="33" t="s">
        <v>326</v>
      </c>
      <c r="R67" s="25">
        <f>P67/M67*100</f>
        <v>120.09772418192104</v>
      </c>
      <c r="S67" s="25">
        <f>P67/O67*100</f>
        <v>192.04988388652959</v>
      </c>
      <c r="T67" s="12">
        <f>100*O67/F67</f>
        <v>90.268938687631078</v>
      </c>
      <c r="U67" s="11">
        <f>P67/F67*100</f>
        <v>173.36139193519807</v>
      </c>
      <c r="V67" s="12">
        <v>83007.199999999997</v>
      </c>
      <c r="W67" s="12">
        <v>88402.7</v>
      </c>
      <c r="X67" s="12">
        <v>94148.800000000003</v>
      </c>
      <c r="Y67" s="12">
        <v>100268.5</v>
      </c>
      <c r="Z67" s="12">
        <v>106786</v>
      </c>
      <c r="AA67" s="12">
        <f>100*Z67/F67</f>
        <v>123.67635630409377</v>
      </c>
    </row>
    <row r="68" spans="1:27" ht="60" x14ac:dyDescent="0.25">
      <c r="A68" s="5" t="s">
        <v>19</v>
      </c>
      <c r="B68" s="5" t="s">
        <v>1</v>
      </c>
      <c r="C68" s="6" t="s">
        <v>124</v>
      </c>
      <c r="D68" s="7" t="s">
        <v>64</v>
      </c>
      <c r="E68" s="5" t="s">
        <v>30</v>
      </c>
      <c r="F68" s="12">
        <v>62.97</v>
      </c>
      <c r="G68" s="12">
        <v>171.95</v>
      </c>
      <c r="H68" s="12">
        <v>61.09</v>
      </c>
      <c r="I68" s="12">
        <v>91.7</v>
      </c>
      <c r="J68" s="12">
        <v>136.30000000000001</v>
      </c>
      <c r="K68" s="12"/>
      <c r="L68" s="12">
        <v>106.5</v>
      </c>
      <c r="M68" s="12">
        <v>110</v>
      </c>
      <c r="N68" s="12"/>
      <c r="O68" s="12">
        <v>106.5</v>
      </c>
      <c r="P68" s="12">
        <v>120.1</v>
      </c>
      <c r="Q68" s="33" t="s">
        <v>327</v>
      </c>
      <c r="R68" s="26">
        <f>P68-M68</f>
        <v>10.099999999999994</v>
      </c>
      <c r="S68" s="26">
        <f>P68-O68</f>
        <v>13.599999999999994</v>
      </c>
      <c r="T68" s="12">
        <f>O68*L68*K68*I68*H68*F68/10000000000</f>
        <v>0</v>
      </c>
      <c r="U68" s="12">
        <f>P68-F68</f>
        <v>57.129999999999995</v>
      </c>
      <c r="V68" s="12">
        <v>106.5</v>
      </c>
      <c r="W68" s="12">
        <v>106.5</v>
      </c>
      <c r="X68" s="12">
        <v>106.5</v>
      </c>
      <c r="Y68" s="12">
        <v>106.5</v>
      </c>
      <c r="Z68" s="12">
        <v>106.5</v>
      </c>
      <c r="AA68" s="12">
        <f>100*Z67/F67</f>
        <v>123.67635630409377</v>
      </c>
    </row>
    <row r="69" spans="1:27" x14ac:dyDescent="0.25">
      <c r="A69" s="5"/>
      <c r="B69" s="5"/>
      <c r="C69" s="6"/>
      <c r="D69" s="7" t="s">
        <v>125</v>
      </c>
      <c r="E69" s="5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35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x14ac:dyDescent="0.25">
      <c r="A70" s="5"/>
      <c r="B70" s="5"/>
      <c r="C70" s="6" t="s">
        <v>126</v>
      </c>
      <c r="D70" s="7" t="s">
        <v>127</v>
      </c>
      <c r="E70" s="5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35"/>
      <c r="R70" s="12"/>
      <c r="S70" s="12"/>
      <c r="T70" s="12"/>
      <c r="U70" s="12"/>
      <c r="V70" s="12"/>
      <c r="W70" s="12"/>
      <c r="X70" s="12"/>
      <c r="Y70" s="12"/>
      <c r="Z70" s="12"/>
      <c r="AA70" s="12"/>
    </row>
    <row r="71" spans="1:27" ht="36" x14ac:dyDescent="0.25">
      <c r="A71" s="5" t="s">
        <v>19</v>
      </c>
      <c r="B71" s="5" t="s">
        <v>1</v>
      </c>
      <c r="C71" s="6" t="s">
        <v>128</v>
      </c>
      <c r="D71" s="13" t="s">
        <v>129</v>
      </c>
      <c r="E71" s="5" t="s">
        <v>130</v>
      </c>
      <c r="F71" s="12">
        <v>136612.9</v>
      </c>
      <c r="G71" s="12">
        <v>111442.1</v>
      </c>
      <c r="H71" s="12">
        <v>107859.1</v>
      </c>
      <c r="I71" s="12">
        <v>72531.899999999994</v>
      </c>
      <c r="J71" s="12">
        <v>128651.3</v>
      </c>
      <c r="K71" s="12" t="s">
        <v>131</v>
      </c>
      <c r="L71" s="12">
        <v>112500</v>
      </c>
      <c r="M71" s="12">
        <v>92389.3</v>
      </c>
      <c r="N71" s="12"/>
      <c r="O71" s="12">
        <v>113000</v>
      </c>
      <c r="P71" s="22">
        <v>105128.2</v>
      </c>
      <c r="Q71" s="30" t="s">
        <v>343</v>
      </c>
      <c r="R71" s="25">
        <f>P71/M71*100</f>
        <v>113.78828500703003</v>
      </c>
      <c r="S71" s="25">
        <f>P71/O71*100</f>
        <v>93.033805309734504</v>
      </c>
      <c r="T71" s="12">
        <f t="shared" ref="T71:T76" si="0">100*O71/F71</f>
        <v>82.715468304969733</v>
      </c>
      <c r="U71" s="11">
        <f>P71/F71*100</f>
        <v>76.953347743880713</v>
      </c>
      <c r="V71" s="12">
        <v>114000</v>
      </c>
      <c r="W71" s="12">
        <v>114000</v>
      </c>
      <c r="X71" s="12">
        <v>114000</v>
      </c>
      <c r="Y71" s="12">
        <v>114000</v>
      </c>
      <c r="Z71" s="12">
        <v>120000</v>
      </c>
      <c r="AA71" s="12">
        <f t="shared" ref="AA71:AA76" si="1">100*Z71/F71</f>
        <v>87.839435368109463</v>
      </c>
    </row>
    <row r="72" spans="1:27" ht="60" x14ac:dyDescent="0.25">
      <c r="A72" s="5" t="s">
        <v>19</v>
      </c>
      <c r="B72" s="5" t="s">
        <v>1</v>
      </c>
      <c r="C72" s="6" t="s">
        <v>132</v>
      </c>
      <c r="D72" s="13" t="s">
        <v>133</v>
      </c>
      <c r="E72" s="5" t="s">
        <v>130</v>
      </c>
      <c r="F72" s="12">
        <v>47588.2</v>
      </c>
      <c r="G72" s="12">
        <v>50864.9</v>
      </c>
      <c r="H72" s="12">
        <v>49557.7</v>
      </c>
      <c r="I72" s="12">
        <v>45438.2</v>
      </c>
      <c r="J72" s="12">
        <v>43731.6</v>
      </c>
      <c r="K72" s="12" t="s">
        <v>134</v>
      </c>
      <c r="L72" s="12">
        <v>50868</v>
      </c>
      <c r="M72" s="12">
        <v>46299.8</v>
      </c>
      <c r="N72" s="12"/>
      <c r="O72" s="12">
        <v>50869</v>
      </c>
      <c r="P72" s="22">
        <v>45823.4</v>
      </c>
      <c r="Q72" s="40" t="s">
        <v>342</v>
      </c>
      <c r="R72" s="25">
        <f t="shared" ref="R72:R76" si="2">P72/M72*100</f>
        <v>98.971053870643061</v>
      </c>
      <c r="S72" s="25">
        <f t="shared" ref="S72:S76" si="3">P72/O72*100</f>
        <v>90.081188936287333</v>
      </c>
      <c r="T72" s="12">
        <f t="shared" si="0"/>
        <v>106.89414602779681</v>
      </c>
      <c r="U72" s="11">
        <f t="shared" ref="U72:U75" si="4">P72/F72*100</f>
        <v>96.291517645130526</v>
      </c>
      <c r="V72" s="12">
        <v>50870</v>
      </c>
      <c r="W72" s="12">
        <v>50871</v>
      </c>
      <c r="X72" s="12">
        <v>50872</v>
      </c>
      <c r="Y72" s="12">
        <v>50873</v>
      </c>
      <c r="Z72" s="12">
        <v>50880</v>
      </c>
      <c r="AA72" s="12">
        <f t="shared" si="1"/>
        <v>106.91726100167689</v>
      </c>
    </row>
    <row r="73" spans="1:27" ht="48" x14ac:dyDescent="0.25">
      <c r="A73" s="5" t="s">
        <v>19</v>
      </c>
      <c r="B73" s="5" t="s">
        <v>1</v>
      </c>
      <c r="C73" s="6" t="s">
        <v>135</v>
      </c>
      <c r="D73" s="13" t="s">
        <v>136</v>
      </c>
      <c r="E73" s="5" t="s">
        <v>130</v>
      </c>
      <c r="F73" s="12">
        <v>4090.3</v>
      </c>
      <c r="G73" s="12">
        <v>3883.3</v>
      </c>
      <c r="H73" s="12">
        <v>3906.5</v>
      </c>
      <c r="I73" s="12">
        <v>3616.5</v>
      </c>
      <c r="J73" s="12">
        <v>3385.2</v>
      </c>
      <c r="K73" s="12" t="s">
        <v>137</v>
      </c>
      <c r="L73" s="12">
        <v>3888</v>
      </c>
      <c r="M73" s="12">
        <v>3208.1</v>
      </c>
      <c r="N73" s="12"/>
      <c r="O73" s="12">
        <v>3890</v>
      </c>
      <c r="P73" s="22">
        <v>3280.2</v>
      </c>
      <c r="Q73" s="27" t="s">
        <v>341</v>
      </c>
      <c r="R73" s="25">
        <f t="shared" si="2"/>
        <v>102.24743617717651</v>
      </c>
      <c r="S73" s="25">
        <f t="shared" si="3"/>
        <v>84.323907455012844</v>
      </c>
      <c r="T73" s="12">
        <f t="shared" si="0"/>
        <v>95.103048676136225</v>
      </c>
      <c r="U73" s="11">
        <f t="shared" si="4"/>
        <v>80.194606752560929</v>
      </c>
      <c r="V73" s="12">
        <v>3891</v>
      </c>
      <c r="W73" s="12">
        <v>3892</v>
      </c>
      <c r="X73" s="12">
        <v>3895</v>
      </c>
      <c r="Y73" s="12">
        <v>3896</v>
      </c>
      <c r="Z73" s="12">
        <v>3900</v>
      </c>
      <c r="AA73" s="12">
        <f t="shared" si="1"/>
        <v>95.347529521062015</v>
      </c>
    </row>
    <row r="74" spans="1:27" ht="36" x14ac:dyDescent="0.25">
      <c r="A74" s="5" t="s">
        <v>19</v>
      </c>
      <c r="B74" s="5" t="s">
        <v>1</v>
      </c>
      <c r="C74" s="6" t="s">
        <v>138</v>
      </c>
      <c r="D74" s="13" t="s">
        <v>139</v>
      </c>
      <c r="E74" s="5" t="s">
        <v>130</v>
      </c>
      <c r="F74" s="12">
        <v>7400</v>
      </c>
      <c r="G74" s="12">
        <v>7840</v>
      </c>
      <c r="H74" s="12">
        <v>8360</v>
      </c>
      <c r="I74" s="12">
        <v>8538</v>
      </c>
      <c r="J74" s="12">
        <v>8231</v>
      </c>
      <c r="K74" s="12" t="s">
        <v>140</v>
      </c>
      <c r="L74" s="12">
        <v>8380</v>
      </c>
      <c r="M74" s="12">
        <v>8694</v>
      </c>
      <c r="N74" s="12"/>
      <c r="O74" s="12">
        <v>8380</v>
      </c>
      <c r="P74" s="22">
        <v>8719</v>
      </c>
      <c r="Q74" s="30" t="s">
        <v>344</v>
      </c>
      <c r="R74" s="25">
        <f t="shared" si="2"/>
        <v>100.28755463538073</v>
      </c>
      <c r="S74" s="25">
        <f t="shared" si="3"/>
        <v>104.04534606205252</v>
      </c>
      <c r="T74" s="12">
        <f t="shared" si="0"/>
        <v>113.24324324324324</v>
      </c>
      <c r="U74" s="11">
        <f t="shared" si="4"/>
        <v>117.82432432432432</v>
      </c>
      <c r="V74" s="12">
        <v>8380</v>
      </c>
      <c r="W74" s="12">
        <v>8380</v>
      </c>
      <c r="X74" s="12">
        <v>8380</v>
      </c>
      <c r="Y74" s="12">
        <v>8380</v>
      </c>
      <c r="Z74" s="12">
        <v>8380</v>
      </c>
      <c r="AA74" s="12">
        <f t="shared" si="1"/>
        <v>113.24324324324324</v>
      </c>
    </row>
    <row r="75" spans="1:27" ht="36" x14ac:dyDescent="0.25">
      <c r="A75" s="5" t="s">
        <v>19</v>
      </c>
      <c r="B75" s="5" t="s">
        <v>1</v>
      </c>
      <c r="C75" s="6" t="s">
        <v>141</v>
      </c>
      <c r="D75" s="13" t="s">
        <v>142</v>
      </c>
      <c r="E75" s="5" t="s">
        <v>130</v>
      </c>
      <c r="F75" s="12">
        <v>62160</v>
      </c>
      <c r="G75" s="12">
        <v>61770</v>
      </c>
      <c r="H75" s="12">
        <v>64900</v>
      </c>
      <c r="I75" s="12">
        <v>67038</v>
      </c>
      <c r="J75" s="12">
        <v>64721</v>
      </c>
      <c r="K75" s="12" t="s">
        <v>143</v>
      </c>
      <c r="L75" s="12">
        <v>63900</v>
      </c>
      <c r="M75" s="12">
        <v>70031</v>
      </c>
      <c r="N75" s="12"/>
      <c r="O75" s="12">
        <v>63900</v>
      </c>
      <c r="P75" s="22">
        <v>75692</v>
      </c>
      <c r="Q75" s="38" t="s">
        <v>345</v>
      </c>
      <c r="R75" s="25">
        <f t="shared" si="2"/>
        <v>108.08356299353143</v>
      </c>
      <c r="S75" s="25">
        <f t="shared" si="3"/>
        <v>118.45383411580595</v>
      </c>
      <c r="T75" s="12">
        <f t="shared" si="0"/>
        <v>102.79922779922779</v>
      </c>
      <c r="U75" s="11">
        <f t="shared" si="4"/>
        <v>121.76962676962677</v>
      </c>
      <c r="V75" s="12">
        <v>63900</v>
      </c>
      <c r="W75" s="12">
        <v>63900</v>
      </c>
      <c r="X75" s="12">
        <v>63900</v>
      </c>
      <c r="Y75" s="12">
        <v>63900</v>
      </c>
      <c r="Z75" s="12">
        <v>64000</v>
      </c>
      <c r="AA75" s="12">
        <f t="shared" si="1"/>
        <v>102.96010296010296</v>
      </c>
    </row>
    <row r="76" spans="1:27" ht="72" x14ac:dyDescent="0.25">
      <c r="A76" s="5" t="s">
        <v>19</v>
      </c>
      <c r="B76" s="5" t="s">
        <v>1</v>
      </c>
      <c r="C76" s="6" t="s">
        <v>144</v>
      </c>
      <c r="D76" s="13" t="s">
        <v>145</v>
      </c>
      <c r="E76" s="5" t="s">
        <v>146</v>
      </c>
      <c r="F76" s="12">
        <v>8955</v>
      </c>
      <c r="G76" s="12">
        <v>9140</v>
      </c>
      <c r="H76" s="12">
        <v>9780</v>
      </c>
      <c r="I76" s="12">
        <v>10480</v>
      </c>
      <c r="J76" s="12">
        <v>10249</v>
      </c>
      <c r="K76" s="12" t="s">
        <v>147</v>
      </c>
      <c r="L76" s="12">
        <v>9420</v>
      </c>
      <c r="M76" s="12">
        <v>9841</v>
      </c>
      <c r="N76" s="12"/>
      <c r="O76" s="12">
        <v>9420</v>
      </c>
      <c r="P76" s="22">
        <v>10019</v>
      </c>
      <c r="Q76" s="29" t="s">
        <v>346</v>
      </c>
      <c r="R76" s="25">
        <f t="shared" si="2"/>
        <v>101.80875927243167</v>
      </c>
      <c r="S76" s="25">
        <f t="shared" si="3"/>
        <v>106.3588110403397</v>
      </c>
      <c r="T76" s="12">
        <f t="shared" si="0"/>
        <v>105.19262981574539</v>
      </c>
      <c r="U76" s="11">
        <f>P76/F76*100</f>
        <v>111.88163037409269</v>
      </c>
      <c r="V76" s="12">
        <v>9420</v>
      </c>
      <c r="W76" s="12">
        <v>9420</v>
      </c>
      <c r="X76" s="12">
        <v>9420</v>
      </c>
      <c r="Y76" s="12">
        <v>9420</v>
      </c>
      <c r="Z76" s="12">
        <v>9420</v>
      </c>
      <c r="AA76" s="12">
        <f t="shared" si="1"/>
        <v>105.19262981574539</v>
      </c>
    </row>
    <row r="77" spans="1:27" x14ac:dyDescent="0.25">
      <c r="A77" s="5"/>
      <c r="B77" s="5"/>
      <c r="C77" s="6" t="s">
        <v>148</v>
      </c>
      <c r="D77" s="7" t="s">
        <v>149</v>
      </c>
      <c r="E77" s="5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35"/>
      <c r="R77" s="12"/>
      <c r="S77" s="12"/>
      <c r="T77" s="12"/>
      <c r="U77" s="12"/>
      <c r="V77" s="12"/>
      <c r="W77" s="12"/>
      <c r="X77" s="12"/>
      <c r="Y77" s="12"/>
      <c r="Z77" s="12"/>
      <c r="AA77" s="12"/>
    </row>
    <row r="78" spans="1:27" x14ac:dyDescent="0.25">
      <c r="A78" s="5"/>
      <c r="B78" s="5"/>
      <c r="C78" s="6" t="s">
        <v>150</v>
      </c>
      <c r="D78" s="13" t="s">
        <v>151</v>
      </c>
      <c r="E78" s="5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35"/>
      <c r="R78" s="12"/>
      <c r="S78" s="12"/>
      <c r="T78" s="12"/>
      <c r="U78" s="12"/>
      <c r="V78" s="12"/>
      <c r="W78" s="12"/>
      <c r="X78" s="12"/>
      <c r="Y78" s="12"/>
      <c r="Z78" s="12"/>
      <c r="AA78" s="12"/>
    </row>
    <row r="79" spans="1:27" ht="72" x14ac:dyDescent="0.25">
      <c r="A79" s="5" t="s">
        <v>19</v>
      </c>
      <c r="B79" s="5" t="s">
        <v>1</v>
      </c>
      <c r="C79" s="6" t="s">
        <v>152</v>
      </c>
      <c r="D79" s="14" t="s">
        <v>153</v>
      </c>
      <c r="E79" s="5" t="s">
        <v>154</v>
      </c>
      <c r="F79" s="12">
        <v>451</v>
      </c>
      <c r="G79" s="12">
        <v>623</v>
      </c>
      <c r="H79" s="12">
        <v>540</v>
      </c>
      <c r="I79" s="12">
        <v>345</v>
      </c>
      <c r="J79" s="12">
        <v>216</v>
      </c>
      <c r="K79" s="12" t="s">
        <v>155</v>
      </c>
      <c r="L79" s="12">
        <v>500</v>
      </c>
      <c r="M79" s="15">
        <v>222</v>
      </c>
      <c r="N79" s="12"/>
      <c r="O79" s="12">
        <v>500</v>
      </c>
      <c r="P79" s="12">
        <v>189</v>
      </c>
      <c r="Q79" s="33" t="s">
        <v>328</v>
      </c>
      <c r="R79" s="25">
        <f t="shared" ref="R79" si="5">P79/M79*100</f>
        <v>85.13513513513513</v>
      </c>
      <c r="S79" s="25">
        <f t="shared" ref="S79" si="6">P79/O79*100</f>
        <v>37.799999999999997</v>
      </c>
      <c r="T79" s="12">
        <f>100*O79/F79</f>
        <v>110.86474501108647</v>
      </c>
      <c r="U79" s="11">
        <f>P79/F79*100</f>
        <v>41.906873614190687</v>
      </c>
      <c r="V79" s="12">
        <v>500</v>
      </c>
      <c r="W79" s="12">
        <v>500</v>
      </c>
      <c r="X79" s="12">
        <v>500</v>
      </c>
      <c r="Y79" s="12">
        <v>500</v>
      </c>
      <c r="Z79" s="12">
        <v>500</v>
      </c>
      <c r="AA79" s="12">
        <f>100*Z79/F79</f>
        <v>110.86474501108647</v>
      </c>
    </row>
    <row r="80" spans="1:27" ht="60" x14ac:dyDescent="0.25">
      <c r="A80" s="5" t="s">
        <v>19</v>
      </c>
      <c r="B80" s="5" t="s">
        <v>1</v>
      </c>
      <c r="C80" s="6" t="s">
        <v>157</v>
      </c>
      <c r="D80" s="14" t="s">
        <v>158</v>
      </c>
      <c r="E80" s="5" t="s">
        <v>159</v>
      </c>
      <c r="F80" s="12">
        <v>0</v>
      </c>
      <c r="G80" s="12">
        <v>174</v>
      </c>
      <c r="H80" s="12">
        <v>212.3</v>
      </c>
      <c r="I80" s="12">
        <v>204.2</v>
      </c>
      <c r="J80" s="12">
        <v>116.8</v>
      </c>
      <c r="K80" s="12" t="s">
        <v>160</v>
      </c>
      <c r="L80" s="12">
        <v>239</v>
      </c>
      <c r="M80" s="15" t="s">
        <v>251</v>
      </c>
      <c r="N80" s="12"/>
      <c r="O80" s="12">
        <v>239</v>
      </c>
      <c r="P80" s="12">
        <v>133.9</v>
      </c>
      <c r="Q80" s="33" t="s">
        <v>348</v>
      </c>
      <c r="R80" s="25">
        <f t="shared" ref="R80" si="7">P80/M80*100</f>
        <v>102.68404907975459</v>
      </c>
      <c r="S80" s="25">
        <f t="shared" ref="S80" si="8">P80/O80*100</f>
        <v>56.025104602510467</v>
      </c>
      <c r="T80" s="12" t="e">
        <f>100*O80/F80</f>
        <v>#DIV/0!</v>
      </c>
      <c r="U80" s="11"/>
      <c r="V80" s="12">
        <v>239</v>
      </c>
      <c r="W80" s="12">
        <v>239</v>
      </c>
      <c r="X80" s="12">
        <v>239</v>
      </c>
      <c r="Y80" s="12">
        <v>239</v>
      </c>
      <c r="Z80" s="12">
        <v>239</v>
      </c>
      <c r="AA80" s="12" t="e">
        <f>100*Z80/F80</f>
        <v>#DIV/0!</v>
      </c>
    </row>
    <row r="81" spans="1:27" x14ac:dyDescent="0.25">
      <c r="A81" s="5"/>
      <c r="B81" s="5"/>
      <c r="C81" s="6" t="s">
        <v>161</v>
      </c>
      <c r="D81" s="13" t="s">
        <v>162</v>
      </c>
      <c r="E81" s="5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35"/>
      <c r="R81" s="12"/>
      <c r="S81" s="12"/>
      <c r="T81" s="12"/>
      <c r="U81" s="11"/>
      <c r="V81" s="12"/>
      <c r="W81" s="12"/>
      <c r="X81" s="12"/>
      <c r="Y81" s="12"/>
      <c r="Z81" s="12"/>
      <c r="AA81" s="12"/>
    </row>
    <row r="82" spans="1:27" ht="22.5" x14ac:dyDescent="0.25">
      <c r="A82" s="5"/>
      <c r="B82" s="5"/>
      <c r="C82" s="6"/>
      <c r="D82" s="14" t="s">
        <v>163</v>
      </c>
      <c r="E82" s="5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21"/>
      <c r="Q82" s="35"/>
      <c r="R82" s="12"/>
      <c r="S82" s="12"/>
      <c r="T82" s="12"/>
      <c r="U82" s="11"/>
      <c r="V82" s="12"/>
      <c r="W82" s="12"/>
      <c r="X82" s="12"/>
      <c r="Y82" s="12"/>
      <c r="Z82" s="12"/>
      <c r="AA82" s="12"/>
    </row>
    <row r="83" spans="1:27" ht="36" x14ac:dyDescent="0.25">
      <c r="A83" s="5" t="s">
        <v>19</v>
      </c>
      <c r="B83" s="5" t="s">
        <v>1</v>
      </c>
      <c r="C83" s="6" t="s">
        <v>164</v>
      </c>
      <c r="D83" s="14" t="s">
        <v>165</v>
      </c>
      <c r="E83" s="5" t="s">
        <v>156</v>
      </c>
      <c r="F83" s="12">
        <v>205</v>
      </c>
      <c r="G83" s="12">
        <v>150.80000000000001</v>
      </c>
      <c r="H83" s="12">
        <v>213.4</v>
      </c>
      <c r="I83" s="12">
        <v>240</v>
      </c>
      <c r="J83" s="12">
        <v>191.7</v>
      </c>
      <c r="K83" s="12" t="s">
        <v>166</v>
      </c>
      <c r="L83" s="12">
        <v>156</v>
      </c>
      <c r="M83" s="15" t="s">
        <v>252</v>
      </c>
      <c r="N83" s="12"/>
      <c r="O83" s="12">
        <v>156</v>
      </c>
      <c r="P83" s="21">
        <v>205.33</v>
      </c>
      <c r="Q83" s="33" t="s">
        <v>329</v>
      </c>
      <c r="R83" s="25">
        <f t="shared" ref="R83:R84" si="9">P83/M83*100</f>
        <v>78.882059162504802</v>
      </c>
      <c r="S83" s="25">
        <f t="shared" ref="S83" si="10">P83/O83*100</f>
        <v>131.62179487179489</v>
      </c>
      <c r="T83" s="12">
        <f t="shared" ref="T83:T88" si="11">100*O83/F83</f>
        <v>76.097560975609753</v>
      </c>
      <c r="U83" s="11">
        <f t="shared" ref="U83:U92" si="12">P83/F83*100</f>
        <v>100.16097560975609</v>
      </c>
      <c r="V83" s="12">
        <v>156</v>
      </c>
      <c r="W83" s="12">
        <v>156</v>
      </c>
      <c r="X83" s="12">
        <v>156</v>
      </c>
      <c r="Y83" s="12">
        <v>156</v>
      </c>
      <c r="Z83" s="12">
        <v>156</v>
      </c>
      <c r="AA83" s="12">
        <f t="shared" ref="AA83:AA88" si="13">100*Z83/F83</f>
        <v>76.097560975609753</v>
      </c>
    </row>
    <row r="84" spans="1:27" ht="48" x14ac:dyDescent="0.25">
      <c r="A84" s="5" t="s">
        <v>19</v>
      </c>
      <c r="B84" s="5" t="s">
        <v>1</v>
      </c>
      <c r="C84" s="6" t="s">
        <v>167</v>
      </c>
      <c r="D84" s="14" t="s">
        <v>168</v>
      </c>
      <c r="E84" s="5" t="s">
        <v>156</v>
      </c>
      <c r="F84" s="12">
        <v>1099</v>
      </c>
      <c r="G84" s="12">
        <v>2289</v>
      </c>
      <c r="H84" s="12">
        <v>2224</v>
      </c>
      <c r="I84" s="12">
        <v>2688</v>
      </c>
      <c r="J84" s="12">
        <v>4130</v>
      </c>
      <c r="K84" s="12" t="s">
        <v>169</v>
      </c>
      <c r="L84" s="12"/>
      <c r="M84" s="15">
        <v>4221</v>
      </c>
      <c r="N84" s="12"/>
      <c r="O84" s="12"/>
      <c r="P84" s="21">
        <v>2826</v>
      </c>
      <c r="Q84" s="32" t="s">
        <v>334</v>
      </c>
      <c r="R84" s="25">
        <f t="shared" si="9"/>
        <v>66.950959488272915</v>
      </c>
      <c r="S84" s="25"/>
      <c r="T84" s="12">
        <f t="shared" si="11"/>
        <v>0</v>
      </c>
      <c r="U84" s="11">
        <f t="shared" si="12"/>
        <v>257.14285714285717</v>
      </c>
      <c r="V84" s="12"/>
      <c r="W84" s="12"/>
      <c r="X84" s="12"/>
      <c r="Y84" s="12"/>
      <c r="Z84" s="12"/>
      <c r="AA84" s="12">
        <f t="shared" si="13"/>
        <v>0</v>
      </c>
    </row>
    <row r="85" spans="1:27" ht="48" x14ac:dyDescent="0.25">
      <c r="A85" s="5" t="s">
        <v>19</v>
      </c>
      <c r="B85" s="5" t="s">
        <v>1</v>
      </c>
      <c r="C85" s="6" t="s">
        <v>170</v>
      </c>
      <c r="D85" s="14" t="s">
        <v>171</v>
      </c>
      <c r="E85" s="5" t="s">
        <v>156</v>
      </c>
      <c r="F85" s="12">
        <v>182</v>
      </c>
      <c r="G85" s="12">
        <v>201.25</v>
      </c>
      <c r="H85" s="12">
        <v>165.4</v>
      </c>
      <c r="I85" s="12">
        <v>139.80000000000001</v>
      </c>
      <c r="J85" s="12">
        <v>98</v>
      </c>
      <c r="K85" s="12" t="s">
        <v>172</v>
      </c>
      <c r="L85" s="12">
        <v>194</v>
      </c>
      <c r="M85" s="15" t="s">
        <v>253</v>
      </c>
      <c r="N85" s="12"/>
      <c r="O85" s="12">
        <v>194</v>
      </c>
      <c r="P85" s="21">
        <v>481.91</v>
      </c>
      <c r="Q85" s="33" t="s">
        <v>332</v>
      </c>
      <c r="R85" s="25">
        <f t="shared" ref="R85:R88" si="14">P85/M85*100</f>
        <v>98.36102379883252</v>
      </c>
      <c r="S85" s="25">
        <f t="shared" ref="S85:S86" si="15">P85/O85*100</f>
        <v>248.40721649484539</v>
      </c>
      <c r="T85" s="12">
        <f t="shared" si="11"/>
        <v>106.5934065934066</v>
      </c>
      <c r="U85" s="11">
        <f t="shared" si="12"/>
        <v>264.78571428571433</v>
      </c>
      <c r="V85" s="12">
        <v>195</v>
      </c>
      <c r="W85" s="12">
        <v>195</v>
      </c>
      <c r="X85" s="12">
        <v>195</v>
      </c>
      <c r="Y85" s="12">
        <v>195</v>
      </c>
      <c r="Z85" s="12">
        <v>195</v>
      </c>
      <c r="AA85" s="12">
        <f t="shared" si="13"/>
        <v>107.14285714285714</v>
      </c>
    </row>
    <row r="86" spans="1:27" ht="24" x14ac:dyDescent="0.25">
      <c r="A86" s="5" t="s">
        <v>19</v>
      </c>
      <c r="B86" s="5" t="s">
        <v>1</v>
      </c>
      <c r="C86" s="6" t="s">
        <v>173</v>
      </c>
      <c r="D86" s="14" t="s">
        <v>174</v>
      </c>
      <c r="E86" s="5" t="s">
        <v>156</v>
      </c>
      <c r="F86" s="12">
        <v>112</v>
      </c>
      <c r="G86" s="12">
        <v>111</v>
      </c>
      <c r="H86" s="12">
        <v>101</v>
      </c>
      <c r="I86" s="12">
        <v>75</v>
      </c>
      <c r="J86" s="12">
        <v>103</v>
      </c>
      <c r="K86" s="12" t="s">
        <v>175</v>
      </c>
      <c r="L86" s="12">
        <v>115</v>
      </c>
      <c r="M86" s="15">
        <v>8</v>
      </c>
      <c r="N86" s="12"/>
      <c r="O86" s="12">
        <v>115</v>
      </c>
      <c r="P86" s="21">
        <v>0</v>
      </c>
      <c r="Q86" s="33" t="s">
        <v>333</v>
      </c>
      <c r="R86" s="25">
        <f t="shared" si="14"/>
        <v>0</v>
      </c>
      <c r="S86" s="25">
        <f t="shared" si="15"/>
        <v>0</v>
      </c>
      <c r="T86" s="12">
        <f t="shared" si="11"/>
        <v>102.67857142857143</v>
      </c>
      <c r="U86" s="11">
        <f t="shared" si="12"/>
        <v>0</v>
      </c>
      <c r="V86" s="12">
        <v>116</v>
      </c>
      <c r="W86" s="12">
        <v>116</v>
      </c>
      <c r="X86" s="12">
        <v>116</v>
      </c>
      <c r="Y86" s="12">
        <v>116</v>
      </c>
      <c r="Z86" s="12">
        <v>116</v>
      </c>
      <c r="AA86" s="12">
        <f t="shared" si="13"/>
        <v>103.57142857142857</v>
      </c>
    </row>
    <row r="87" spans="1:27" ht="36" x14ac:dyDescent="0.25">
      <c r="A87" s="5" t="s">
        <v>19</v>
      </c>
      <c r="B87" s="5" t="s">
        <v>1</v>
      </c>
      <c r="C87" s="6" t="s">
        <v>176</v>
      </c>
      <c r="D87" s="14" t="s">
        <v>177</v>
      </c>
      <c r="E87" s="5" t="s">
        <v>178</v>
      </c>
      <c r="F87" s="12">
        <v>4408</v>
      </c>
      <c r="G87" s="12">
        <v>3446</v>
      </c>
      <c r="H87" s="12">
        <v>3665</v>
      </c>
      <c r="I87" s="12">
        <v>2804</v>
      </c>
      <c r="J87" s="12">
        <v>2572</v>
      </c>
      <c r="K87" s="12" t="s">
        <v>179</v>
      </c>
      <c r="L87" s="12"/>
      <c r="M87" s="15">
        <v>2873</v>
      </c>
      <c r="N87" s="12"/>
      <c r="O87" s="12"/>
      <c r="P87" s="21">
        <v>2956</v>
      </c>
      <c r="Q87" s="33" t="s">
        <v>336</v>
      </c>
      <c r="R87" s="25">
        <f t="shared" si="14"/>
        <v>102.88896623738253</v>
      </c>
      <c r="S87" s="25"/>
      <c r="T87" s="12">
        <f t="shared" si="11"/>
        <v>0</v>
      </c>
      <c r="U87" s="11">
        <f t="shared" si="12"/>
        <v>67.059891107078045</v>
      </c>
      <c r="V87" s="12"/>
      <c r="W87" s="12"/>
      <c r="X87" s="12"/>
      <c r="Y87" s="12"/>
      <c r="Z87" s="12"/>
      <c r="AA87" s="12">
        <f t="shared" si="13"/>
        <v>0</v>
      </c>
    </row>
    <row r="88" spans="1:27" ht="36" x14ac:dyDescent="0.25">
      <c r="A88" s="5" t="s">
        <v>19</v>
      </c>
      <c r="B88" s="5" t="s">
        <v>1</v>
      </c>
      <c r="C88" s="6" t="s">
        <v>180</v>
      </c>
      <c r="D88" s="14" t="s">
        <v>181</v>
      </c>
      <c r="E88" s="5" t="s">
        <v>156</v>
      </c>
      <c r="F88" s="12">
        <v>480</v>
      </c>
      <c r="G88" s="12">
        <v>519</v>
      </c>
      <c r="H88" s="12">
        <v>797</v>
      </c>
      <c r="I88" s="12">
        <v>404</v>
      </c>
      <c r="J88" s="12">
        <v>305</v>
      </c>
      <c r="K88" s="12" t="s">
        <v>182</v>
      </c>
      <c r="L88" s="12"/>
      <c r="M88" s="15">
        <v>1194</v>
      </c>
      <c r="N88" s="12"/>
      <c r="O88" s="12"/>
      <c r="P88" s="12">
        <v>1511</v>
      </c>
      <c r="Q88" s="33" t="s">
        <v>335</v>
      </c>
      <c r="R88" s="25">
        <f t="shared" si="14"/>
        <v>126.54941373534339</v>
      </c>
      <c r="S88" s="25"/>
      <c r="T88" s="12">
        <f t="shared" si="11"/>
        <v>0</v>
      </c>
      <c r="U88" s="11">
        <f t="shared" si="12"/>
        <v>314.79166666666669</v>
      </c>
      <c r="V88" s="12"/>
      <c r="W88" s="12"/>
      <c r="X88" s="12"/>
      <c r="Y88" s="12"/>
      <c r="Z88" s="12"/>
      <c r="AA88" s="12">
        <f t="shared" si="13"/>
        <v>0</v>
      </c>
    </row>
    <row r="89" spans="1:27" ht="22.5" x14ac:dyDescent="0.25">
      <c r="A89" s="5"/>
      <c r="B89" s="5"/>
      <c r="C89" s="6"/>
      <c r="D89" s="14" t="s">
        <v>183</v>
      </c>
      <c r="E89" s="5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35"/>
      <c r="R89" s="12"/>
      <c r="S89" s="12"/>
      <c r="T89" s="12"/>
      <c r="U89" s="11" t="e">
        <f t="shared" si="12"/>
        <v>#DIV/0!</v>
      </c>
      <c r="V89" s="12"/>
      <c r="W89" s="12"/>
      <c r="X89" s="12"/>
      <c r="Y89" s="12"/>
      <c r="Z89" s="12"/>
      <c r="AA89" s="12"/>
    </row>
    <row r="90" spans="1:27" ht="60" x14ac:dyDescent="0.25">
      <c r="A90" s="5" t="s">
        <v>19</v>
      </c>
      <c r="B90" s="5" t="s">
        <v>1</v>
      </c>
      <c r="C90" s="6" t="s">
        <v>184</v>
      </c>
      <c r="D90" s="14" t="s">
        <v>185</v>
      </c>
      <c r="E90" s="5" t="s">
        <v>159</v>
      </c>
      <c r="F90" s="12">
        <v>2.9</v>
      </c>
      <c r="G90" s="12">
        <v>9.8000000000000007</v>
      </c>
      <c r="H90" s="12">
        <v>2.9</v>
      </c>
      <c r="I90" s="12">
        <v>4</v>
      </c>
      <c r="J90" s="12">
        <v>9.64</v>
      </c>
      <c r="K90" s="12" t="s">
        <v>186</v>
      </c>
      <c r="L90" s="12">
        <v>22.1</v>
      </c>
      <c r="M90" s="15" t="s">
        <v>256</v>
      </c>
      <c r="N90" s="12"/>
      <c r="O90" s="12">
        <v>22.1</v>
      </c>
      <c r="P90" s="12" t="s">
        <v>272</v>
      </c>
      <c r="Q90" s="34" t="s">
        <v>337</v>
      </c>
      <c r="R90" s="25">
        <f t="shared" ref="R90:R91" si="16">P90/M90*100</f>
        <v>175.46875</v>
      </c>
      <c r="S90" s="25">
        <f t="shared" ref="S90:S91" si="17">P90/O90*100</f>
        <v>50.814479638009047</v>
      </c>
      <c r="T90" s="12">
        <f>100*O90/F90</f>
        <v>762.06896551724139</v>
      </c>
      <c r="U90" s="11">
        <f t="shared" si="12"/>
        <v>387.24137931034488</v>
      </c>
      <c r="V90" s="12">
        <v>22.1</v>
      </c>
      <c r="W90" s="12">
        <v>22.1</v>
      </c>
      <c r="X90" s="12">
        <v>22.1</v>
      </c>
      <c r="Y90" s="12">
        <v>22.1</v>
      </c>
      <c r="Z90" s="12">
        <v>22.1</v>
      </c>
      <c r="AA90" s="12">
        <f>100*Z90/F90</f>
        <v>762.06896551724139</v>
      </c>
    </row>
    <row r="91" spans="1:27" ht="60" x14ac:dyDescent="0.25">
      <c r="A91" s="5" t="s">
        <v>19</v>
      </c>
      <c r="B91" s="5" t="s">
        <v>1</v>
      </c>
      <c r="C91" s="6" t="s">
        <v>187</v>
      </c>
      <c r="D91" s="14" t="s">
        <v>188</v>
      </c>
      <c r="E91" s="5" t="s">
        <v>159</v>
      </c>
      <c r="F91" s="12">
        <v>1206</v>
      </c>
      <c r="G91" s="12">
        <v>1435</v>
      </c>
      <c r="H91" s="12">
        <v>0.9</v>
      </c>
      <c r="I91" s="12">
        <v>1.8</v>
      </c>
      <c r="J91" s="12">
        <v>1.4</v>
      </c>
      <c r="K91" s="12" t="s">
        <v>189</v>
      </c>
      <c r="L91" s="12">
        <v>2640</v>
      </c>
      <c r="M91" s="15" t="s">
        <v>257</v>
      </c>
      <c r="N91" s="12"/>
      <c r="O91" s="12">
        <v>2640</v>
      </c>
      <c r="P91" s="12">
        <v>1.6</v>
      </c>
      <c r="Q91" s="34" t="s">
        <v>338</v>
      </c>
      <c r="R91" s="25">
        <f t="shared" si="16"/>
        <v>97.560975609756113</v>
      </c>
      <c r="S91" s="25">
        <f t="shared" si="17"/>
        <v>6.0606060606060608E-2</v>
      </c>
      <c r="T91" s="12">
        <f>100*O91/F91</f>
        <v>218.90547263681592</v>
      </c>
      <c r="U91" s="11">
        <f t="shared" si="12"/>
        <v>0.13266998341625208</v>
      </c>
      <c r="V91" s="12">
        <v>2640</v>
      </c>
      <c r="W91" s="12">
        <v>2640</v>
      </c>
      <c r="X91" s="12">
        <v>2640</v>
      </c>
      <c r="Y91" s="12">
        <v>2640</v>
      </c>
      <c r="Z91" s="12">
        <v>2640</v>
      </c>
      <c r="AA91" s="12">
        <f>100*Z91/F91</f>
        <v>218.90547263681592</v>
      </c>
    </row>
    <row r="92" spans="1:27" x14ac:dyDescent="0.25">
      <c r="A92" s="5" t="s">
        <v>19</v>
      </c>
      <c r="B92" s="5" t="s">
        <v>1</v>
      </c>
      <c r="C92" s="6" t="s">
        <v>190</v>
      </c>
      <c r="D92" s="14" t="s">
        <v>191</v>
      </c>
      <c r="E92" s="5" t="s">
        <v>192</v>
      </c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28"/>
      <c r="R92" s="11"/>
      <c r="S92" s="11"/>
      <c r="T92" s="11" t="e">
        <f>100*O92/F92</f>
        <v>#DIV/0!</v>
      </c>
      <c r="U92" s="11" t="e">
        <f t="shared" si="12"/>
        <v>#DIV/0!</v>
      </c>
      <c r="V92" s="11"/>
      <c r="W92" s="11"/>
      <c r="X92" s="11"/>
      <c r="Y92" s="11"/>
      <c r="Z92" s="11"/>
      <c r="AA92" s="11" t="e">
        <f>100*Z92/F92</f>
        <v>#DIV/0!</v>
      </c>
    </row>
    <row r="93" spans="1:27" ht="22.5" x14ac:dyDescent="0.25">
      <c r="A93" s="5"/>
      <c r="B93" s="5"/>
      <c r="C93" s="6" t="s">
        <v>193</v>
      </c>
      <c r="D93" s="13" t="s">
        <v>194</v>
      </c>
      <c r="E93" s="5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35"/>
      <c r="R93" s="12"/>
      <c r="S93" s="12"/>
      <c r="T93" s="12"/>
      <c r="U93" s="12"/>
      <c r="V93" s="12"/>
      <c r="W93" s="12"/>
      <c r="X93" s="12"/>
      <c r="Y93" s="12"/>
      <c r="Z93" s="12"/>
      <c r="AA93" s="12"/>
    </row>
    <row r="94" spans="1:27" x14ac:dyDescent="0.25">
      <c r="A94" s="5" t="s">
        <v>19</v>
      </c>
      <c r="B94" s="5" t="s">
        <v>1</v>
      </c>
      <c r="C94" s="6" t="s">
        <v>195</v>
      </c>
      <c r="D94" s="14" t="s">
        <v>196</v>
      </c>
      <c r="E94" s="5" t="s">
        <v>197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35"/>
      <c r="R94" s="12"/>
      <c r="S94" s="12"/>
      <c r="T94" s="12" t="e">
        <f>100*O94/F94</f>
        <v>#DIV/0!</v>
      </c>
      <c r="U94" s="12"/>
      <c r="V94" s="12"/>
      <c r="W94" s="12"/>
      <c r="X94" s="12"/>
      <c r="Y94" s="12"/>
      <c r="Z94" s="12"/>
      <c r="AA94" s="12" t="e">
        <f>100*Z94/F94</f>
        <v>#DIV/0!</v>
      </c>
    </row>
    <row r="95" spans="1:27" ht="48" x14ac:dyDescent="0.25">
      <c r="A95" s="5" t="s">
        <v>19</v>
      </c>
      <c r="B95" s="5" t="s">
        <v>1</v>
      </c>
      <c r="C95" s="6" t="s">
        <v>198</v>
      </c>
      <c r="D95" s="14" t="s">
        <v>199</v>
      </c>
      <c r="E95" s="5" t="s">
        <v>200</v>
      </c>
      <c r="F95" s="12">
        <v>122</v>
      </c>
      <c r="G95" s="12">
        <v>120.5</v>
      </c>
      <c r="H95" s="12">
        <v>135.5</v>
      </c>
      <c r="I95" s="12">
        <v>131.9</v>
      </c>
      <c r="J95" s="12">
        <v>73.319999999999993</v>
      </c>
      <c r="K95" s="12" t="s">
        <v>201</v>
      </c>
      <c r="L95" s="12">
        <v>120.5</v>
      </c>
      <c r="M95" s="15" t="s">
        <v>255</v>
      </c>
      <c r="N95" s="12"/>
      <c r="O95" s="12">
        <v>120.5</v>
      </c>
      <c r="P95" s="12" t="s">
        <v>273</v>
      </c>
      <c r="Q95" s="33" t="s">
        <v>339</v>
      </c>
      <c r="R95" s="25">
        <f t="shared" ref="R95" si="18">P95/M95*100</f>
        <v>91.109139307897081</v>
      </c>
      <c r="S95" s="25">
        <f t="shared" ref="S95" si="19">P95/O95*100</f>
        <v>42.605809128630703</v>
      </c>
      <c r="T95" s="12">
        <f>100*O95/F95</f>
        <v>98.770491803278688</v>
      </c>
      <c r="U95" s="12"/>
      <c r="V95" s="12">
        <v>120.5</v>
      </c>
      <c r="W95" s="12">
        <v>120.5</v>
      </c>
      <c r="X95" s="12">
        <v>120.5</v>
      </c>
      <c r="Y95" s="12">
        <v>120.5</v>
      </c>
      <c r="Z95" s="12">
        <v>120.5</v>
      </c>
      <c r="AA95" s="12">
        <f>100*Z95/F95</f>
        <v>98.770491803278688</v>
      </c>
    </row>
    <row r="96" spans="1:27" x14ac:dyDescent="0.25">
      <c r="A96" s="5"/>
      <c r="B96" s="5"/>
      <c r="C96" s="6" t="s">
        <v>202</v>
      </c>
      <c r="D96" s="13" t="s">
        <v>203</v>
      </c>
      <c r="E96" s="5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35"/>
      <c r="R96" s="12"/>
      <c r="S96" s="12"/>
      <c r="T96" s="12"/>
      <c r="U96" s="12"/>
      <c r="V96" s="12"/>
      <c r="W96" s="12"/>
      <c r="X96" s="12"/>
      <c r="Y96" s="12"/>
      <c r="Z96" s="12"/>
      <c r="AA96" s="12"/>
    </row>
    <row r="97" spans="1:27" ht="84" x14ac:dyDescent="0.25">
      <c r="A97" s="5" t="s">
        <v>19</v>
      </c>
      <c r="B97" s="5" t="s">
        <v>1</v>
      </c>
      <c r="C97" s="6" t="s">
        <v>204</v>
      </c>
      <c r="D97" s="14" t="s">
        <v>205</v>
      </c>
      <c r="E97" s="5" t="s">
        <v>159</v>
      </c>
      <c r="F97" s="12">
        <v>51.5</v>
      </c>
      <c r="G97" s="12">
        <v>60</v>
      </c>
      <c r="H97" s="12">
        <v>8.6999999999999993</v>
      </c>
      <c r="I97" s="12">
        <v>9.9</v>
      </c>
      <c r="J97" s="12">
        <v>6.17</v>
      </c>
      <c r="K97" s="12" t="s">
        <v>206</v>
      </c>
      <c r="L97" s="12">
        <v>60</v>
      </c>
      <c r="M97" s="15" t="s">
        <v>254</v>
      </c>
      <c r="N97" s="12"/>
      <c r="O97" s="12">
        <v>60</v>
      </c>
      <c r="P97" s="12" t="s">
        <v>274</v>
      </c>
      <c r="Q97" s="33" t="s">
        <v>340</v>
      </c>
      <c r="R97" s="25">
        <f t="shared" ref="R97:R98" si="20">P97/M97*100</f>
        <v>89.068825910931167</v>
      </c>
      <c r="S97" s="25">
        <f t="shared" ref="S97:S98" si="21">P97/O97*100</f>
        <v>3.6666666666666665</v>
      </c>
      <c r="T97" s="12">
        <f>100*O97/F97</f>
        <v>116.50485436893204</v>
      </c>
      <c r="U97" s="12"/>
      <c r="V97" s="12">
        <v>60</v>
      </c>
      <c r="W97" s="12">
        <v>60</v>
      </c>
      <c r="X97" s="12">
        <v>60</v>
      </c>
      <c r="Y97" s="12">
        <v>60</v>
      </c>
      <c r="Z97" s="12">
        <v>60</v>
      </c>
      <c r="AA97" s="12">
        <f>100*Z97/F97</f>
        <v>116.50485436893204</v>
      </c>
    </row>
    <row r="98" spans="1:27" ht="123.75" x14ac:dyDescent="0.25">
      <c r="A98" s="5" t="s">
        <v>19</v>
      </c>
      <c r="B98" s="5" t="s">
        <v>1</v>
      </c>
      <c r="C98" s="6" t="s">
        <v>207</v>
      </c>
      <c r="D98" s="7" t="s">
        <v>208</v>
      </c>
      <c r="E98" s="5" t="s">
        <v>46</v>
      </c>
      <c r="F98" s="12">
        <v>448321.1</v>
      </c>
      <c r="G98" s="12">
        <v>582896.1</v>
      </c>
      <c r="H98" s="12">
        <v>715692.8</v>
      </c>
      <c r="I98" s="12">
        <v>808193.5</v>
      </c>
      <c r="J98" s="12">
        <v>873679.6</v>
      </c>
      <c r="K98" s="12"/>
      <c r="L98" s="12">
        <v>616951</v>
      </c>
      <c r="M98" s="12">
        <v>954573.9</v>
      </c>
      <c r="N98" s="12"/>
      <c r="O98" s="12">
        <v>665358</v>
      </c>
      <c r="P98" s="21">
        <v>918511.2</v>
      </c>
      <c r="Q98" s="45" t="s">
        <v>354</v>
      </c>
      <c r="R98" s="25">
        <f t="shared" si="20"/>
        <v>96.22211543810279</v>
      </c>
      <c r="S98" s="25">
        <f t="shared" si="21"/>
        <v>138.04766757144273</v>
      </c>
      <c r="T98" s="12">
        <f>100*O98/F98</f>
        <v>148.41103842759131</v>
      </c>
      <c r="U98" s="12"/>
      <c r="V98" s="12">
        <v>717563</v>
      </c>
      <c r="W98" s="12">
        <v>773865</v>
      </c>
      <c r="X98" s="12">
        <v>834584</v>
      </c>
      <c r="Y98" s="12">
        <v>900067</v>
      </c>
      <c r="Z98" s="12">
        <v>970688</v>
      </c>
      <c r="AA98" s="12">
        <f>100*Z98/F98</f>
        <v>216.51624248780618</v>
      </c>
    </row>
    <row r="99" spans="1:27" ht="22.5" x14ac:dyDescent="0.25">
      <c r="A99" s="5" t="s">
        <v>19</v>
      </c>
      <c r="B99" s="5" t="s">
        <v>1</v>
      </c>
      <c r="C99" s="6" t="s">
        <v>209</v>
      </c>
      <c r="D99" s="7" t="s">
        <v>210</v>
      </c>
      <c r="E99" s="5" t="s">
        <v>30</v>
      </c>
      <c r="F99" s="12">
        <v>92.83</v>
      </c>
      <c r="G99" s="12">
        <v>123.2</v>
      </c>
      <c r="H99" s="12">
        <v>114.3</v>
      </c>
      <c r="I99" s="12">
        <v>106.9</v>
      </c>
      <c r="J99" s="12">
        <v>102.4</v>
      </c>
      <c r="K99" s="12"/>
      <c r="L99" s="12">
        <v>101.91</v>
      </c>
      <c r="M99" s="12">
        <v>101.25</v>
      </c>
      <c r="N99" s="12"/>
      <c r="O99" s="12">
        <v>103.4</v>
      </c>
      <c r="P99" s="23">
        <v>84.55</v>
      </c>
      <c r="Q99" s="46" t="s">
        <v>355</v>
      </c>
      <c r="R99" s="26">
        <f>P99-M99</f>
        <v>-16.700000000000003</v>
      </c>
      <c r="S99" s="26">
        <f>P99-O99</f>
        <v>-18.850000000000009</v>
      </c>
      <c r="T99" s="12">
        <f>O99*L99*K99*I99*H99*F99/10000000000</f>
        <v>0</v>
      </c>
      <c r="U99" s="12"/>
      <c r="V99" s="12">
        <v>103.4</v>
      </c>
      <c r="W99" s="12">
        <v>103.4</v>
      </c>
      <c r="X99" s="12">
        <v>103.4</v>
      </c>
      <c r="Y99" s="12">
        <v>103.4</v>
      </c>
      <c r="Z99" s="12">
        <v>103.4</v>
      </c>
      <c r="AA99" s="12">
        <f>Z99*Y99*X99*W99*V99*T99/10000000000</f>
        <v>0</v>
      </c>
    </row>
    <row r="100" spans="1:27" ht="67.5" x14ac:dyDescent="0.25">
      <c r="A100" s="5" t="s">
        <v>19</v>
      </c>
      <c r="B100" s="5" t="s">
        <v>1</v>
      </c>
      <c r="C100" s="6" t="s">
        <v>211</v>
      </c>
      <c r="D100" s="7" t="s">
        <v>212</v>
      </c>
      <c r="E100" s="5" t="s">
        <v>46</v>
      </c>
      <c r="F100" s="12">
        <v>56433.7</v>
      </c>
      <c r="G100" s="12">
        <v>65453.39</v>
      </c>
      <c r="H100" s="12">
        <v>74495.7</v>
      </c>
      <c r="I100" s="12">
        <v>77600.25</v>
      </c>
      <c r="J100" s="12">
        <v>84040</v>
      </c>
      <c r="K100" s="12"/>
      <c r="L100" s="12">
        <v>99611</v>
      </c>
      <c r="M100" s="12">
        <v>90045.95</v>
      </c>
      <c r="N100" s="12"/>
      <c r="O100" s="12">
        <v>112038</v>
      </c>
      <c r="P100" s="21">
        <v>94600.41</v>
      </c>
      <c r="Q100" s="45" t="s">
        <v>356</v>
      </c>
      <c r="R100" s="25">
        <f t="shared" ref="R100" si="22">P100/M100*100</f>
        <v>105.05792875748439</v>
      </c>
      <c r="S100" s="25">
        <f t="shared" ref="S100" si="23">P100/O100*100</f>
        <v>84.436003855834628</v>
      </c>
      <c r="T100" s="12">
        <f>100*O100/F100</f>
        <v>198.5303107894751</v>
      </c>
      <c r="U100" s="12"/>
      <c r="V100" s="12">
        <v>126016</v>
      </c>
      <c r="W100" s="12">
        <v>141738</v>
      </c>
      <c r="X100" s="12">
        <v>159421</v>
      </c>
      <c r="Y100" s="12">
        <v>179310</v>
      </c>
      <c r="Z100" s="12">
        <v>202660</v>
      </c>
      <c r="AA100" s="12">
        <f>100*Z100/F100</f>
        <v>359.11166554735911</v>
      </c>
    </row>
    <row r="101" spans="1:27" ht="33.75" x14ac:dyDescent="0.25">
      <c r="A101" s="5" t="s">
        <v>19</v>
      </c>
      <c r="B101" s="5" t="s">
        <v>1</v>
      </c>
      <c r="C101" s="6" t="s">
        <v>213</v>
      </c>
      <c r="D101" s="7" t="s">
        <v>214</v>
      </c>
      <c r="E101" s="5" t="s">
        <v>30</v>
      </c>
      <c r="F101" s="12">
        <v>103.4</v>
      </c>
      <c r="G101" s="12">
        <v>122.88</v>
      </c>
      <c r="H101" s="12">
        <v>104.4</v>
      </c>
      <c r="I101" s="12">
        <v>99.37</v>
      </c>
      <c r="J101" s="12">
        <v>97.95</v>
      </c>
      <c r="K101" s="12"/>
      <c r="L101" s="12">
        <v>102.9</v>
      </c>
      <c r="M101" s="12">
        <v>99.52</v>
      </c>
      <c r="N101" s="12"/>
      <c r="O101" s="12">
        <v>103</v>
      </c>
      <c r="P101" s="21">
        <v>95.86</v>
      </c>
      <c r="Q101" s="46" t="s">
        <v>357</v>
      </c>
      <c r="R101" s="26">
        <f>P101-M101</f>
        <v>-3.6599999999999966</v>
      </c>
      <c r="S101" s="26">
        <f>P101-O101</f>
        <v>-7.1400000000000006</v>
      </c>
      <c r="T101" s="12">
        <f>O101*L101*K101*I101*H101*F101/10000000000</f>
        <v>0</v>
      </c>
      <c r="U101" s="12"/>
      <c r="V101" s="12">
        <v>103</v>
      </c>
      <c r="W101" s="12">
        <v>103</v>
      </c>
      <c r="X101" s="12">
        <v>103</v>
      </c>
      <c r="Y101" s="12">
        <v>103</v>
      </c>
      <c r="Z101" s="12">
        <v>103.5</v>
      </c>
      <c r="AA101" s="12">
        <f>Z101*Y101*X101*W101*V101*T101/10000000000</f>
        <v>0</v>
      </c>
    </row>
    <row r="102" spans="1:27" ht="88.5" customHeight="1" x14ac:dyDescent="0.25">
      <c r="A102" s="5" t="s">
        <v>19</v>
      </c>
      <c r="B102" s="5" t="s">
        <v>1</v>
      </c>
      <c r="C102" s="6" t="s">
        <v>215</v>
      </c>
      <c r="D102" s="7" t="s">
        <v>216</v>
      </c>
      <c r="E102" s="5" t="s">
        <v>46</v>
      </c>
      <c r="F102" s="12">
        <v>284864.3</v>
      </c>
      <c r="G102" s="12">
        <v>178513</v>
      </c>
      <c r="H102" s="12">
        <v>543325</v>
      </c>
      <c r="I102" s="12">
        <v>972397.1</v>
      </c>
      <c r="J102" s="12">
        <v>884274.11</v>
      </c>
      <c r="K102" s="12" t="s">
        <v>217</v>
      </c>
      <c r="L102" s="12">
        <v>1162734</v>
      </c>
      <c r="M102" s="12">
        <v>700183</v>
      </c>
      <c r="N102" s="12"/>
      <c r="O102" s="12">
        <v>2429744</v>
      </c>
      <c r="P102" s="21">
        <v>798858.6</v>
      </c>
      <c r="Q102" s="34" t="s">
        <v>351</v>
      </c>
      <c r="R102" s="25">
        <f t="shared" ref="R102" si="24">P102/M102*100</f>
        <v>114.09283001729547</v>
      </c>
      <c r="S102" s="25">
        <f t="shared" ref="S102" si="25">P102/O102*100</f>
        <v>32.878303228652896</v>
      </c>
      <c r="T102" s="12">
        <f>100*O102/F102</f>
        <v>852.94787728753658</v>
      </c>
      <c r="U102" s="12"/>
      <c r="V102" s="12">
        <v>182188.3</v>
      </c>
      <c r="W102" s="12">
        <v>192877.5</v>
      </c>
      <c r="X102" s="12">
        <v>204199.3</v>
      </c>
      <c r="Y102" s="12">
        <v>216191.5</v>
      </c>
      <c r="Z102" s="12">
        <v>228893.9</v>
      </c>
      <c r="AA102" s="12">
        <f>100*Z102/F102</f>
        <v>80.351907908432196</v>
      </c>
    </row>
    <row r="103" spans="1:27" ht="96.75" customHeight="1" x14ac:dyDescent="0.25">
      <c r="A103" s="5" t="s">
        <v>19</v>
      </c>
      <c r="B103" s="5" t="s">
        <v>1</v>
      </c>
      <c r="C103" s="6" t="s">
        <v>218</v>
      </c>
      <c r="D103" s="7" t="s">
        <v>219</v>
      </c>
      <c r="E103" s="5" t="s">
        <v>30</v>
      </c>
      <c r="F103" s="12">
        <v>60.35</v>
      </c>
      <c r="G103" s="12">
        <v>64.47</v>
      </c>
      <c r="H103" s="12">
        <v>302.55</v>
      </c>
      <c r="I103" s="12">
        <v>166.2</v>
      </c>
      <c r="J103" s="12">
        <v>89.07</v>
      </c>
      <c r="K103" s="12"/>
      <c r="L103" s="12">
        <v>163.29</v>
      </c>
      <c r="M103" s="12">
        <v>75</v>
      </c>
      <c r="N103" s="12"/>
      <c r="O103" s="12">
        <v>194.39</v>
      </c>
      <c r="P103" s="21">
        <v>100.8</v>
      </c>
      <c r="Q103" s="43" t="s">
        <v>352</v>
      </c>
      <c r="R103" s="26">
        <f>P103-M103</f>
        <v>25.799999999999997</v>
      </c>
      <c r="S103" s="26">
        <f>P103-O103</f>
        <v>-93.589999999999989</v>
      </c>
      <c r="T103" s="12">
        <f>O103*L103*K103*I103*H103*F103/10000000000</f>
        <v>0</v>
      </c>
      <c r="U103" s="12"/>
      <c r="V103" s="12">
        <v>6.98</v>
      </c>
      <c r="W103" s="12">
        <v>98.48</v>
      </c>
      <c r="X103" s="12">
        <v>98.48</v>
      </c>
      <c r="Y103" s="12">
        <v>98.49</v>
      </c>
      <c r="Z103" s="12">
        <v>98.49</v>
      </c>
      <c r="AA103" s="12">
        <f>Z103*Y103*X103*W103*V103*T103/10000000000</f>
        <v>0</v>
      </c>
    </row>
    <row r="104" spans="1:27" ht="35.25" customHeight="1" x14ac:dyDescent="0.25">
      <c r="A104" s="5" t="s">
        <v>19</v>
      </c>
      <c r="B104" s="5" t="s">
        <v>1</v>
      </c>
      <c r="C104" s="6" t="s">
        <v>220</v>
      </c>
      <c r="D104" s="7" t="s">
        <v>221</v>
      </c>
      <c r="E104" s="5" t="s">
        <v>222</v>
      </c>
      <c r="F104" s="12">
        <v>3874</v>
      </c>
      <c r="G104" s="12">
        <v>4167.1000000000004</v>
      </c>
      <c r="H104" s="12">
        <v>2191.3000000000002</v>
      </c>
      <c r="I104" s="12">
        <v>1097.4000000000001</v>
      </c>
      <c r="J104" s="12">
        <v>2396.6</v>
      </c>
      <c r="K104" s="12" t="s">
        <v>223</v>
      </c>
      <c r="L104" s="12">
        <v>4310</v>
      </c>
      <c r="M104" s="12">
        <v>3815</v>
      </c>
      <c r="N104" s="12"/>
      <c r="O104" s="12">
        <v>4400</v>
      </c>
      <c r="P104" s="22">
        <v>2165</v>
      </c>
      <c r="Q104" s="41" t="s">
        <v>347</v>
      </c>
      <c r="R104" s="25">
        <f t="shared" ref="R104" si="26">P104/M104*100</f>
        <v>56.749672346002619</v>
      </c>
      <c r="S104" s="25">
        <f t="shared" ref="S104" si="27">P104/O104*100</f>
        <v>49.204545454545453</v>
      </c>
      <c r="T104" s="12" t="e">
        <f>O104+L104+K104+I104+H104+F104</f>
        <v>#VALUE!</v>
      </c>
      <c r="U104" s="12"/>
      <c r="V104" s="12">
        <v>4500</v>
      </c>
      <c r="W104" s="12">
        <v>4500</v>
      </c>
      <c r="X104" s="12">
        <v>4500</v>
      </c>
      <c r="Y104" s="12">
        <v>4500</v>
      </c>
      <c r="Z104" s="12">
        <v>4500</v>
      </c>
      <c r="AA104" s="12" t="e">
        <f>Z104+Y104+X104+W104+V104+T104</f>
        <v>#VALUE!</v>
      </c>
    </row>
    <row r="105" spans="1:27" ht="48" x14ac:dyDescent="0.25">
      <c r="A105" s="5" t="s">
        <v>19</v>
      </c>
      <c r="B105" s="5" t="s">
        <v>1</v>
      </c>
      <c r="C105" s="6" t="s">
        <v>224</v>
      </c>
      <c r="D105" s="7" t="s">
        <v>225</v>
      </c>
      <c r="E105" s="5" t="s">
        <v>30</v>
      </c>
      <c r="F105" s="12">
        <v>105.3</v>
      </c>
      <c r="G105" s="12">
        <v>107.57</v>
      </c>
      <c r="H105" s="12">
        <v>52.58</v>
      </c>
      <c r="I105" s="12">
        <v>50.08</v>
      </c>
      <c r="J105" s="12">
        <v>218.3</v>
      </c>
      <c r="K105" s="12"/>
      <c r="L105" s="12">
        <v>100</v>
      </c>
      <c r="M105" s="12">
        <v>159.19999999999999</v>
      </c>
      <c r="N105" s="12"/>
      <c r="O105" s="12">
        <v>102.09</v>
      </c>
      <c r="P105" s="21">
        <v>56.75</v>
      </c>
      <c r="Q105" s="41" t="s">
        <v>347</v>
      </c>
      <c r="R105" s="26">
        <f>P105-M105</f>
        <v>-102.44999999999999</v>
      </c>
      <c r="S105" s="26">
        <f>P105-O105</f>
        <v>-45.34</v>
      </c>
      <c r="T105" s="12">
        <f>O105*L105*K105*I105*H105*F105/10000000000</f>
        <v>0</v>
      </c>
      <c r="U105" s="12"/>
      <c r="V105" s="12">
        <v>102.27</v>
      </c>
      <c r="W105" s="12">
        <v>100</v>
      </c>
      <c r="X105" s="12">
        <v>100</v>
      </c>
      <c r="Y105" s="12">
        <v>100</v>
      </c>
      <c r="Z105" s="12">
        <v>100</v>
      </c>
      <c r="AA105" s="12">
        <f>100*Z104/F104</f>
        <v>116.15900877645844</v>
      </c>
    </row>
    <row r="106" spans="1:27" ht="36" x14ac:dyDescent="0.25">
      <c r="A106" s="5" t="s">
        <v>19</v>
      </c>
      <c r="B106" s="5" t="s">
        <v>1</v>
      </c>
      <c r="C106" s="6" t="s">
        <v>226</v>
      </c>
      <c r="D106" s="7" t="s">
        <v>227</v>
      </c>
      <c r="E106" s="5" t="s">
        <v>228</v>
      </c>
      <c r="F106" s="12">
        <v>18.5</v>
      </c>
      <c r="G106" s="12">
        <v>18.899999999999999</v>
      </c>
      <c r="H106" s="12">
        <v>19.100000000000001</v>
      </c>
      <c r="I106" s="12">
        <v>19.440000000000001</v>
      </c>
      <c r="J106" s="12">
        <v>19.7</v>
      </c>
      <c r="K106" s="12"/>
      <c r="L106" s="12">
        <v>19.66</v>
      </c>
      <c r="M106" s="12">
        <v>19.89</v>
      </c>
      <c r="N106" s="12"/>
      <c r="O106" s="12">
        <v>19.7</v>
      </c>
      <c r="P106" s="21">
        <v>20.100000000000001</v>
      </c>
      <c r="Q106" s="38" t="s">
        <v>349</v>
      </c>
      <c r="R106" s="25">
        <f t="shared" ref="R106" si="28">P106/M106*100</f>
        <v>101.05580693815988</v>
      </c>
      <c r="S106" s="25">
        <f t="shared" ref="S106" si="29">P106/O106*100</f>
        <v>102.03045685279189</v>
      </c>
      <c r="T106" s="12">
        <f>O106-F106</f>
        <v>1.1999999999999993</v>
      </c>
      <c r="U106" s="12"/>
      <c r="V106" s="12">
        <v>19.850000000000001</v>
      </c>
      <c r="W106" s="12">
        <v>19.96</v>
      </c>
      <c r="X106" s="12">
        <v>20</v>
      </c>
      <c r="Y106" s="12">
        <v>20.18</v>
      </c>
      <c r="Z106" s="12">
        <v>20.34</v>
      </c>
      <c r="AA106" s="12">
        <f>Z106-F106</f>
        <v>1.8399999999999999</v>
      </c>
    </row>
    <row r="107" spans="1:27" ht="48" customHeight="1" x14ac:dyDescent="0.25">
      <c r="A107" s="5" t="s">
        <v>19</v>
      </c>
      <c r="B107" s="5" t="s">
        <v>1</v>
      </c>
      <c r="C107" s="6" t="s">
        <v>229</v>
      </c>
      <c r="D107" s="7" t="s">
        <v>230</v>
      </c>
      <c r="E107" s="5" t="s">
        <v>46</v>
      </c>
      <c r="F107" s="12">
        <v>144093.5</v>
      </c>
      <c r="G107" s="12">
        <v>187768.31</v>
      </c>
      <c r="H107" s="12">
        <v>298255.96000000002</v>
      </c>
      <c r="I107" s="12">
        <v>305070</v>
      </c>
      <c r="J107" s="12">
        <v>409236.6</v>
      </c>
      <c r="K107" s="12" t="s">
        <v>231</v>
      </c>
      <c r="L107" s="12">
        <v>242983</v>
      </c>
      <c r="M107" s="12">
        <v>519892.05</v>
      </c>
      <c r="N107" s="12"/>
      <c r="O107" s="12">
        <v>256104</v>
      </c>
      <c r="P107" s="21">
        <v>631783.35</v>
      </c>
      <c r="Q107" s="39" t="s">
        <v>267</v>
      </c>
      <c r="R107" s="25">
        <f t="shared" ref="R107:R110" si="30">P107/M107*100</f>
        <v>121.52202558204151</v>
      </c>
      <c r="S107" s="25">
        <f t="shared" ref="S107:S110" si="31">P107/O107*100</f>
        <v>246.69015321900477</v>
      </c>
      <c r="T107" s="12">
        <f t="shared" ref="T107:T112" si="32">100*O107/F107</f>
        <v>177.7345959394421</v>
      </c>
      <c r="U107" s="12"/>
      <c r="V107" s="12">
        <v>250131</v>
      </c>
      <c r="W107" s="12">
        <v>271642</v>
      </c>
      <c r="X107" s="12">
        <v>295003</v>
      </c>
      <c r="Y107" s="12">
        <v>320373</v>
      </c>
      <c r="Z107" s="12">
        <v>347925</v>
      </c>
      <c r="AA107" s="12">
        <f t="shared" ref="AA107:AA112" si="33">100*Z107/F107</f>
        <v>241.45780344012741</v>
      </c>
    </row>
    <row r="108" spans="1:27" ht="59.25" customHeight="1" x14ac:dyDescent="0.25">
      <c r="A108" s="5" t="s">
        <v>19</v>
      </c>
      <c r="B108" s="5" t="s">
        <v>1</v>
      </c>
      <c r="C108" s="6" t="s">
        <v>232</v>
      </c>
      <c r="D108" s="7" t="s">
        <v>233</v>
      </c>
      <c r="E108" s="5" t="s">
        <v>22</v>
      </c>
      <c r="F108" s="11">
        <v>508</v>
      </c>
      <c r="G108" s="11">
        <v>605</v>
      </c>
      <c r="H108" s="11">
        <v>679</v>
      </c>
      <c r="I108" s="11">
        <v>680</v>
      </c>
      <c r="J108" s="11">
        <v>690</v>
      </c>
      <c r="K108" s="11" t="s">
        <v>234</v>
      </c>
      <c r="L108" s="11">
        <v>668</v>
      </c>
      <c r="M108" s="11">
        <v>694</v>
      </c>
      <c r="N108" s="11"/>
      <c r="O108" s="11">
        <v>668</v>
      </c>
      <c r="P108" s="23">
        <v>790</v>
      </c>
      <c r="Q108" s="39" t="s">
        <v>268</v>
      </c>
      <c r="R108" s="25">
        <f t="shared" si="30"/>
        <v>113.8328530259366</v>
      </c>
      <c r="S108" s="25">
        <f t="shared" si="31"/>
        <v>118.26347305389223</v>
      </c>
      <c r="T108" s="11">
        <f t="shared" si="32"/>
        <v>131.49606299212599</v>
      </c>
      <c r="U108" s="11"/>
      <c r="V108" s="11">
        <v>668</v>
      </c>
      <c r="W108" s="11">
        <v>668</v>
      </c>
      <c r="X108" s="11">
        <v>668</v>
      </c>
      <c r="Y108" s="11">
        <v>668</v>
      </c>
      <c r="Z108" s="11">
        <v>668</v>
      </c>
      <c r="AA108" s="11">
        <f t="shared" si="33"/>
        <v>131.49606299212599</v>
      </c>
    </row>
    <row r="109" spans="1:27" ht="60" x14ac:dyDescent="0.25">
      <c r="A109" s="5" t="s">
        <v>19</v>
      </c>
      <c r="B109" s="5" t="s">
        <v>1</v>
      </c>
      <c r="C109" s="6" t="s">
        <v>235</v>
      </c>
      <c r="D109" s="7" t="s">
        <v>236</v>
      </c>
      <c r="E109" s="5" t="s">
        <v>22</v>
      </c>
      <c r="F109" s="11">
        <v>445</v>
      </c>
      <c r="G109" s="11">
        <v>498</v>
      </c>
      <c r="H109" s="11">
        <v>511</v>
      </c>
      <c r="I109" s="11">
        <v>534</v>
      </c>
      <c r="J109" s="11">
        <v>495</v>
      </c>
      <c r="K109" s="11"/>
      <c r="L109" s="11">
        <v>471</v>
      </c>
      <c r="M109" s="11">
        <v>505</v>
      </c>
      <c r="N109" s="11"/>
      <c r="O109" s="11">
        <v>471</v>
      </c>
      <c r="P109" s="23">
        <v>487</v>
      </c>
      <c r="Q109" s="39" t="s">
        <v>269</v>
      </c>
      <c r="R109" s="25">
        <f t="shared" si="30"/>
        <v>96.43564356435644</v>
      </c>
      <c r="S109" s="25">
        <f t="shared" si="31"/>
        <v>103.39702760084926</v>
      </c>
      <c r="T109" s="11">
        <f t="shared" si="32"/>
        <v>105.84269662921348</v>
      </c>
      <c r="U109" s="11"/>
      <c r="V109" s="11">
        <v>471</v>
      </c>
      <c r="W109" s="11">
        <v>471</v>
      </c>
      <c r="X109" s="11">
        <v>471</v>
      </c>
      <c r="Y109" s="11">
        <v>471</v>
      </c>
      <c r="Z109" s="11">
        <v>471</v>
      </c>
      <c r="AA109" s="11">
        <f t="shared" si="33"/>
        <v>105.84269662921348</v>
      </c>
    </row>
    <row r="110" spans="1:27" ht="123.75" x14ac:dyDescent="0.25">
      <c r="A110" s="5" t="s">
        <v>19</v>
      </c>
      <c r="B110" s="5" t="s">
        <v>1</v>
      </c>
      <c r="C110" s="6" t="s">
        <v>237</v>
      </c>
      <c r="D110" s="7" t="s">
        <v>238</v>
      </c>
      <c r="E110" s="5" t="s">
        <v>22</v>
      </c>
      <c r="F110" s="11">
        <v>322</v>
      </c>
      <c r="G110" s="11">
        <v>360</v>
      </c>
      <c r="H110" s="11">
        <v>370</v>
      </c>
      <c r="I110" s="11">
        <v>393</v>
      </c>
      <c r="J110" s="11">
        <v>367</v>
      </c>
      <c r="K110" s="11"/>
      <c r="L110" s="11">
        <v>348</v>
      </c>
      <c r="M110" s="11">
        <v>375</v>
      </c>
      <c r="N110" s="11"/>
      <c r="O110" s="11">
        <v>348</v>
      </c>
      <c r="P110" s="23">
        <v>361</v>
      </c>
      <c r="Q110" s="47" t="s">
        <v>358</v>
      </c>
      <c r="R110" s="25">
        <f t="shared" si="30"/>
        <v>96.266666666666666</v>
      </c>
      <c r="S110" s="25">
        <f t="shared" si="31"/>
        <v>103.73563218390804</v>
      </c>
      <c r="T110" s="11">
        <f t="shared" si="32"/>
        <v>108.07453416149069</v>
      </c>
      <c r="U110" s="11"/>
      <c r="V110" s="11">
        <v>350</v>
      </c>
      <c r="W110" s="11">
        <v>350</v>
      </c>
      <c r="X110" s="11">
        <v>350</v>
      </c>
      <c r="Y110" s="11">
        <v>350</v>
      </c>
      <c r="Z110" s="11">
        <v>350</v>
      </c>
      <c r="AA110" s="11">
        <f t="shared" si="33"/>
        <v>108.69565217391305</v>
      </c>
    </row>
    <row r="111" spans="1:27" ht="48" x14ac:dyDescent="0.25">
      <c r="A111" s="5" t="s">
        <v>19</v>
      </c>
      <c r="B111" s="5" t="s">
        <v>1</v>
      </c>
      <c r="C111" s="6" t="s">
        <v>239</v>
      </c>
      <c r="D111" s="7" t="s">
        <v>240</v>
      </c>
      <c r="E111" s="5" t="s">
        <v>22</v>
      </c>
      <c r="F111" s="12">
        <v>100</v>
      </c>
      <c r="G111" s="12">
        <v>100</v>
      </c>
      <c r="H111" s="12">
        <v>103</v>
      </c>
      <c r="I111" s="12">
        <v>100</v>
      </c>
      <c r="J111" s="12">
        <v>59</v>
      </c>
      <c r="K111" s="12" t="s">
        <v>241</v>
      </c>
      <c r="L111" s="12">
        <v>100</v>
      </c>
      <c r="M111" s="12">
        <v>58</v>
      </c>
      <c r="N111" s="12"/>
      <c r="O111" s="12">
        <v>100</v>
      </c>
      <c r="P111" s="12">
        <v>13</v>
      </c>
      <c r="Q111" s="34" t="s">
        <v>350</v>
      </c>
      <c r="R111" s="25">
        <f t="shared" ref="R111:R112" si="34">P111/M111*100</f>
        <v>22.413793103448278</v>
      </c>
      <c r="S111" s="25">
        <f t="shared" ref="S111:S112" si="35">P111/O111*100</f>
        <v>13</v>
      </c>
      <c r="T111" s="12">
        <f t="shared" si="32"/>
        <v>100</v>
      </c>
      <c r="U111" s="12"/>
      <c r="V111" s="12">
        <v>100</v>
      </c>
      <c r="W111" s="12">
        <v>100</v>
      </c>
      <c r="X111" s="12">
        <v>100</v>
      </c>
      <c r="Y111" s="12">
        <v>100</v>
      </c>
      <c r="Z111" s="12">
        <v>100</v>
      </c>
      <c r="AA111" s="12">
        <f t="shared" si="33"/>
        <v>100</v>
      </c>
    </row>
    <row r="112" spans="1:27" ht="123.75" x14ac:dyDescent="0.25">
      <c r="A112" s="5" t="s">
        <v>19</v>
      </c>
      <c r="B112" s="5" t="s">
        <v>1</v>
      </c>
      <c r="C112" s="6" t="s">
        <v>242</v>
      </c>
      <c r="D112" s="7" t="s">
        <v>243</v>
      </c>
      <c r="E112" s="5" t="s">
        <v>46</v>
      </c>
      <c r="F112" s="12">
        <v>80782</v>
      </c>
      <c r="G112" s="12">
        <v>87642.02</v>
      </c>
      <c r="H112" s="12">
        <v>92134.44</v>
      </c>
      <c r="I112" s="12">
        <v>173751.67</v>
      </c>
      <c r="J112" s="12">
        <v>195824.6</v>
      </c>
      <c r="K112" s="12"/>
      <c r="L112" s="12">
        <v>89136</v>
      </c>
      <c r="M112" s="12">
        <v>206622.6</v>
      </c>
      <c r="N112" s="12"/>
      <c r="O112" s="12">
        <v>89942</v>
      </c>
      <c r="P112" s="21">
        <v>99013.6</v>
      </c>
      <c r="Q112" s="35"/>
      <c r="R112" s="25">
        <f t="shared" si="34"/>
        <v>47.920024237426112</v>
      </c>
      <c r="S112" s="25">
        <f t="shared" si="35"/>
        <v>110.08605545796179</v>
      </c>
      <c r="T112" s="12">
        <f t="shared" si="32"/>
        <v>111.33915971379763</v>
      </c>
      <c r="U112" s="12"/>
      <c r="V112" s="12">
        <v>90760</v>
      </c>
      <c r="W112" s="12">
        <v>91590</v>
      </c>
      <c r="X112" s="12">
        <v>92420</v>
      </c>
      <c r="Y112" s="12">
        <v>93260</v>
      </c>
      <c r="Z112" s="12">
        <v>102493</v>
      </c>
      <c r="AA112" s="12">
        <f t="shared" si="33"/>
        <v>126.87603674085811</v>
      </c>
    </row>
    <row r="113" spans="1:27" ht="33.75" x14ac:dyDescent="0.25">
      <c r="A113" s="5" t="s">
        <v>19</v>
      </c>
      <c r="B113" s="5" t="s">
        <v>1</v>
      </c>
      <c r="C113" s="6" t="s">
        <v>244</v>
      </c>
      <c r="D113" s="7" t="s">
        <v>245</v>
      </c>
      <c r="E113" s="5" t="s">
        <v>30</v>
      </c>
      <c r="F113" s="12">
        <v>12.9</v>
      </c>
      <c r="G113" s="12">
        <v>12.05</v>
      </c>
      <c r="H113" s="12">
        <v>11.44</v>
      </c>
      <c r="I113" s="12">
        <v>22.2</v>
      </c>
      <c r="J113" s="12">
        <v>21.75</v>
      </c>
      <c r="K113" s="12"/>
      <c r="L113" s="12">
        <v>11.7</v>
      </c>
      <c r="M113" s="12">
        <v>22.62</v>
      </c>
      <c r="N113" s="12"/>
      <c r="O113" s="12">
        <v>11.2</v>
      </c>
      <c r="P113" s="21">
        <v>10.84</v>
      </c>
      <c r="Q113" s="35"/>
      <c r="R113" s="26">
        <f>P113-M113</f>
        <v>-11.780000000000001</v>
      </c>
      <c r="S113" s="26">
        <f>P113-O113</f>
        <v>-0.35999999999999943</v>
      </c>
      <c r="T113" s="12">
        <f>O113-F113</f>
        <v>-1.7000000000000011</v>
      </c>
      <c r="U113" s="12"/>
      <c r="V113" s="12">
        <v>11.2</v>
      </c>
      <c r="W113" s="12">
        <v>11.3</v>
      </c>
      <c r="X113" s="12">
        <v>11.4</v>
      </c>
      <c r="Y113" s="12">
        <v>11.5</v>
      </c>
      <c r="Z113" s="12">
        <v>11.6</v>
      </c>
      <c r="AA113" s="12">
        <f>Z113-F113</f>
        <v>-1.3000000000000007</v>
      </c>
    </row>
    <row r="114" spans="1:27" ht="60" x14ac:dyDescent="0.25">
      <c r="A114" s="5" t="s">
        <v>19</v>
      </c>
      <c r="B114" s="5" t="s">
        <v>1</v>
      </c>
      <c r="C114" s="6" t="s">
        <v>246</v>
      </c>
      <c r="D114" s="7" t="s">
        <v>247</v>
      </c>
      <c r="E114" s="5" t="s">
        <v>46</v>
      </c>
      <c r="F114" s="12">
        <v>15458</v>
      </c>
      <c r="G114" s="12">
        <v>17947.400000000001</v>
      </c>
      <c r="H114" s="12">
        <v>17049.7</v>
      </c>
      <c r="I114" s="12">
        <v>16491.900000000001</v>
      </c>
      <c r="J114" s="12">
        <v>17372.5</v>
      </c>
      <c r="K114" s="12"/>
      <c r="L114" s="12"/>
      <c r="M114" s="12">
        <v>13201.4</v>
      </c>
      <c r="N114" s="12"/>
      <c r="O114" s="12"/>
      <c r="P114" s="21">
        <v>14039.8</v>
      </c>
      <c r="Q114" s="38" t="s">
        <v>271</v>
      </c>
      <c r="R114" s="25">
        <f t="shared" ref="R114" si="36">P114/M114*100</f>
        <v>106.35084157740846</v>
      </c>
      <c r="S114" s="25"/>
      <c r="T114" s="12">
        <f>100*O114/F114</f>
        <v>0</v>
      </c>
      <c r="U114" s="12"/>
      <c r="V114" s="12"/>
      <c r="W114" s="12"/>
      <c r="X114" s="12"/>
      <c r="Y114" s="12"/>
      <c r="Z114" s="12"/>
      <c r="AA114" s="12">
        <f>100*Z114/F114</f>
        <v>0</v>
      </c>
    </row>
    <row r="115" spans="1:27" ht="90" x14ac:dyDescent="0.25">
      <c r="A115" s="5" t="s">
        <v>19</v>
      </c>
      <c r="B115" s="5" t="s">
        <v>1</v>
      </c>
      <c r="C115" s="6" t="s">
        <v>248</v>
      </c>
      <c r="D115" s="7" t="s">
        <v>249</v>
      </c>
      <c r="E115" s="5" t="s">
        <v>30</v>
      </c>
      <c r="F115" s="12"/>
      <c r="G115" s="12"/>
      <c r="H115" s="12">
        <v>18.5</v>
      </c>
      <c r="I115" s="12">
        <v>9.5</v>
      </c>
      <c r="J115" s="12">
        <v>8.8699999999999992</v>
      </c>
      <c r="K115" s="12"/>
      <c r="L115" s="12"/>
      <c r="M115" s="12">
        <v>6.39</v>
      </c>
      <c r="N115" s="12"/>
      <c r="O115" s="12"/>
      <c r="P115" s="21">
        <v>14.18</v>
      </c>
      <c r="Q115" s="12"/>
      <c r="R115" s="26">
        <f>P115-M115</f>
        <v>7.79</v>
      </c>
      <c r="S115" s="26"/>
      <c r="T115" s="12">
        <f>O115-F115</f>
        <v>0</v>
      </c>
      <c r="U115" s="12"/>
      <c r="V115" s="12"/>
      <c r="W115" s="12"/>
      <c r="X115" s="12"/>
      <c r="Y115" s="12"/>
      <c r="Z115" s="12"/>
      <c r="AA115" s="12">
        <f>Z115-F115</f>
        <v>0</v>
      </c>
    </row>
    <row r="116" spans="1:27" x14ac:dyDescent="0.25">
      <c r="A116" s="5"/>
      <c r="B116" s="5"/>
      <c r="C116" s="6"/>
      <c r="D116" s="7"/>
      <c r="E116" s="5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</row>
  </sheetData>
  <mergeCells count="2">
    <mergeCell ref="A3:Q3"/>
    <mergeCell ref="J1:Q1"/>
  </mergeCells>
  <pageMargins left="0" right="0" top="0" bottom="0" header="0.31496062992125984" footer="0.31496062992125984"/>
  <pageSetup paperSize="9" scale="83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Лист2</vt:lpstr>
      <vt:lpstr>Лист3</vt:lpstr>
      <vt:lpstr>'Приложение 1'!Заголовки_для_печати</vt:lpstr>
      <vt:lpstr>'Приложение 1'!Область_печати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2016-09-21T02:21:10Z</cp:lastPrinted>
  <dcterms:created xsi:type="dcterms:W3CDTF">2014-09-03T03:23:21Z</dcterms:created>
  <dcterms:modified xsi:type="dcterms:W3CDTF">2016-09-30T03:32:54Z</dcterms:modified>
</cp:coreProperties>
</file>